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1"/>
  </bookViews>
  <sheets>
    <sheet name="Arkusz1" sheetId="1" r:id="rId1"/>
    <sheet name="Arkusz 2" sheetId="2" r:id="rId2"/>
  </sheets>
  <definedNames>
    <definedName name="_xlnm.Print_Area" localSheetId="1">'Arkusz 2'!$A$1:$H$93</definedName>
  </definedNames>
  <calcPr fullCalcOnLoad="1"/>
</workbook>
</file>

<file path=xl/sharedStrings.xml><?xml version="1.0" encoding="utf-8"?>
<sst xmlns="http://schemas.openxmlformats.org/spreadsheetml/2006/main" count="306" uniqueCount="155">
  <si>
    <t>Projekt budżetu  2008</t>
  </si>
  <si>
    <t>Zał.nr 1</t>
  </si>
  <si>
    <t>Zestawienie planowanych dochodów działami</t>
  </si>
  <si>
    <t>Dział</t>
  </si>
  <si>
    <t>Nazwa</t>
  </si>
  <si>
    <t>Plan 2007</t>
  </si>
  <si>
    <t>Plan 2008</t>
  </si>
  <si>
    <t>wzrost zmniejsz.</t>
  </si>
  <si>
    <t>%</t>
  </si>
  <si>
    <t>020</t>
  </si>
  <si>
    <t>LEŚNICTWO</t>
  </si>
  <si>
    <t>600</t>
  </si>
  <si>
    <t>TRANSPORT  I  ŁĄCZNOŚĆ</t>
  </si>
  <si>
    <t>700</t>
  </si>
  <si>
    <t>GOSP.MIESZKANIOWA</t>
  </si>
  <si>
    <t>710</t>
  </si>
  <si>
    <t>DZIAŁALNOŚĆ USŁUGOWA</t>
  </si>
  <si>
    <t>750</t>
  </si>
  <si>
    <t>ADMINISTRACJA  PUBLICZNA</t>
  </si>
  <si>
    <t>751</t>
  </si>
  <si>
    <t>URZ.NACZ.ORG.WŁ.PAŃSTW. KONTR. I OCHR.PRAWA ORAZ SĄDOWNICTWA</t>
  </si>
  <si>
    <t>756</t>
  </si>
  <si>
    <t>DOCHODY OS.PRAWNYCH,    FIZYCZNYCH I  INNYCH  JEDN. NIEPOS.  OS.PRAWNEJ</t>
  </si>
  <si>
    <t>758</t>
  </si>
  <si>
    <t>RÓŻNE ROZLICZENIA</t>
  </si>
  <si>
    <t>801</t>
  </si>
  <si>
    <t>OŚWIATA I WYCHOW.</t>
  </si>
  <si>
    <t>851</t>
  </si>
  <si>
    <t>OCHRONA ZDROWIA</t>
  </si>
  <si>
    <t>852</t>
  </si>
  <si>
    <t>POMOC SPOŁECZNA</t>
  </si>
  <si>
    <t>GOSP.KOMUNALNA I OCHR. ŚRODOWISKA</t>
  </si>
  <si>
    <t>KULTURA I OCHRONA DZIEDZICTWA NARODOWEGO</t>
  </si>
  <si>
    <t>OGÓŁEM</t>
  </si>
  <si>
    <t>Dochody -  budżet 2008</t>
  </si>
  <si>
    <t>Rozdział</t>
  </si>
  <si>
    <t xml:space="preserve">§ </t>
  </si>
  <si>
    <t xml:space="preserve">TREŚĆ </t>
  </si>
  <si>
    <t>02095</t>
  </si>
  <si>
    <t>0490</t>
  </si>
  <si>
    <t>Leśnictwo                           Pozost.dział./opł.łow./</t>
  </si>
  <si>
    <t>Ogółem</t>
  </si>
  <si>
    <t>60014</t>
  </si>
  <si>
    <t>2320</t>
  </si>
  <si>
    <t>Transport i łączność                           Drogi publ.powiat                                 /dotacja/</t>
  </si>
  <si>
    <t>60016</t>
  </si>
  <si>
    <t>2440</t>
  </si>
  <si>
    <t>Dotacja FOGR</t>
  </si>
  <si>
    <t>70005</t>
  </si>
  <si>
    <t>0770</t>
  </si>
  <si>
    <t>Gosp. mieszkaniowa                           Gosp.gruntami i nieruchom.                        /wiecz.użytkow. /</t>
  </si>
  <si>
    <t>0870</t>
  </si>
  <si>
    <t>Gosp. mieszkaniowa                           Gosp.gruntami i nieruchom.              /sprzed. mienia /</t>
  </si>
  <si>
    <t>0750</t>
  </si>
  <si>
    <t>Gosp. mieszkaniowa                           Pozost.działalność        /czynsz,dzierżawa/</t>
  </si>
  <si>
    <t>0920</t>
  </si>
  <si>
    <t>Gosp.mieszkaniowa   Pozost.działalność                              /odsetki-czynsze/</t>
  </si>
  <si>
    <t>71035</t>
  </si>
  <si>
    <t>2020</t>
  </si>
  <si>
    <t>Dział.usługowa                                    cmentarze  /dotacja/</t>
  </si>
  <si>
    <t>75011</t>
  </si>
  <si>
    <t>2010</t>
  </si>
  <si>
    <t>Adm.Publiczna - Urz.Woj./dotacja/</t>
  </si>
  <si>
    <t>75023</t>
  </si>
  <si>
    <t>0830</t>
  </si>
  <si>
    <t>Adm.Publiczna                                  -Urz.Gminy/ksero/</t>
  </si>
  <si>
    <t>0970</t>
  </si>
  <si>
    <t>Adm.Publiczna                                    - Urz.Gminy /doch.róż./</t>
  </si>
  <si>
    <t>2360</t>
  </si>
  <si>
    <t>Adm.Publiczna                                 - Urz.Gminy/doch.5%/</t>
  </si>
  <si>
    <t>75101</t>
  </si>
  <si>
    <t>Urz.Nacz.Org.Wł. /rejestr/</t>
  </si>
  <si>
    <t>Dochody od os.pr i fizycz.                               i od innych jed.nie pos.osób prawnych.</t>
  </si>
  <si>
    <t>max</t>
  </si>
  <si>
    <t>real</t>
  </si>
  <si>
    <t>75601</t>
  </si>
  <si>
    <t>0350</t>
  </si>
  <si>
    <t>Pod. kar.podatkowa</t>
  </si>
  <si>
    <t>rożnica</t>
  </si>
  <si>
    <t>różnica</t>
  </si>
  <si>
    <t>Razem</t>
  </si>
  <si>
    <t>75615</t>
  </si>
  <si>
    <t>0310</t>
  </si>
  <si>
    <t>Pod.nieruchomości</t>
  </si>
  <si>
    <t>0320</t>
  </si>
  <si>
    <t>Pod.rolny</t>
  </si>
  <si>
    <t>0330</t>
  </si>
  <si>
    <t>Pod.leśny</t>
  </si>
  <si>
    <t>0340</t>
  </si>
  <si>
    <t>Pod.transportowy</t>
  </si>
  <si>
    <t>0500</t>
  </si>
  <si>
    <t>Opł.cyw.prawna</t>
  </si>
  <si>
    <t>0690</t>
  </si>
  <si>
    <t>Rózne opłaty</t>
  </si>
  <si>
    <t>0910</t>
  </si>
  <si>
    <t>Odsetki/podatki i opłaty/</t>
  </si>
  <si>
    <t>75616</t>
  </si>
  <si>
    <t>0360</t>
  </si>
  <si>
    <t>Pod  od darowizny</t>
  </si>
  <si>
    <t>0370</t>
  </si>
  <si>
    <r>
      <t xml:space="preserve">Opłata od psów </t>
    </r>
    <r>
      <rPr>
        <sz val="8"/>
        <color indexed="8"/>
        <rFont val="Arial CE"/>
        <family val="0"/>
      </rPr>
      <t>/podatek 2006</t>
    </r>
    <r>
      <rPr>
        <sz val="10"/>
        <color indexed="8"/>
        <rFont val="Arial CE"/>
        <family val="2"/>
      </rPr>
      <t>/</t>
    </r>
  </si>
  <si>
    <t>0430</t>
  </si>
  <si>
    <t>Opł. targowa</t>
  </si>
  <si>
    <t>0560</t>
  </si>
  <si>
    <t>Podatki zniesione</t>
  </si>
  <si>
    <t>75621</t>
  </si>
  <si>
    <t>0010</t>
  </si>
  <si>
    <t xml:space="preserve">Udział gminy   -                 pod.os.fizycz.   </t>
  </si>
  <si>
    <t>0020</t>
  </si>
  <si>
    <t xml:space="preserve">Udział  gminy -                                  pod.os.praw.   </t>
  </si>
  <si>
    <t>75618</t>
  </si>
  <si>
    <t>0410</t>
  </si>
  <si>
    <t>Wpływy z innych opłat st.doch. j.s.t. na podst. ustaw /opłata skarbow./</t>
  </si>
  <si>
    <t>0460</t>
  </si>
  <si>
    <t>Wpływy z innych opłat st.doch. j.s.t. na podst. ustaw /opł.ekspl./</t>
  </si>
  <si>
    <t>0480</t>
  </si>
  <si>
    <t>Wpływy z innych opłat st.doch. j.s.t. na podst. ustaw /opł. zezw.alk/</t>
  </si>
  <si>
    <r>
      <t xml:space="preserve">Wpływy z innych opłat st.doch. j.s.t. na podst. ustaw </t>
    </r>
    <r>
      <rPr>
        <sz val="9"/>
        <rFont val="Arial CE"/>
        <family val="2"/>
      </rPr>
      <t>/opł. planist./</t>
    </r>
  </si>
  <si>
    <r>
      <t xml:space="preserve">Wpływy z innych opłat st.doch. j.s.t. na podst. ustaw </t>
    </r>
    <r>
      <rPr>
        <sz val="9"/>
        <rFont val="Arial CE"/>
        <family val="2"/>
      </rPr>
      <t>/opł. adiacencka/</t>
    </r>
  </si>
  <si>
    <t>75801</t>
  </si>
  <si>
    <t>2920</t>
  </si>
  <si>
    <t>Różne rozlicz.fin.                  Subw.oświatowa</t>
  </si>
  <si>
    <t>75807</t>
  </si>
  <si>
    <t xml:space="preserve">Różne rozlicz.fin.                 Subw.wyrównawcza             </t>
  </si>
  <si>
    <t>75831</t>
  </si>
  <si>
    <t xml:space="preserve">Różne rozlicz.finansowe                 Subw.równoważąca             </t>
  </si>
  <si>
    <t>75814</t>
  </si>
  <si>
    <t>Różne rozl.fin.                            odsetki -/rach.bank/</t>
  </si>
  <si>
    <t>80104</t>
  </si>
  <si>
    <t>Oświata i wychowanie              Przedszkole /wyżyw,czesne/</t>
  </si>
  <si>
    <t>80195</t>
  </si>
  <si>
    <t>2707</t>
  </si>
  <si>
    <t>Dotacja SOKRATES</t>
  </si>
  <si>
    <t>85195</t>
  </si>
  <si>
    <t xml:space="preserve">Ochrona zdrowia </t>
  </si>
  <si>
    <t>85203</t>
  </si>
  <si>
    <t>Ośrodek wsparcia</t>
  </si>
  <si>
    <t>6310</t>
  </si>
  <si>
    <t>85212</t>
  </si>
  <si>
    <t xml:space="preserve">Pomoc  Społeczna                           /św.rodzinne,skł.na ubezpieczenia/  dotacja                     </t>
  </si>
  <si>
    <t>85213</t>
  </si>
  <si>
    <t xml:space="preserve">Pomoc  Społeczna /skł.ubezp.zdrowotne/  dotacja                     </t>
  </si>
  <si>
    <t>85214</t>
  </si>
  <si>
    <t>Pomoc  Społeczna /zas. rodz.,pomoc,skł.ubez.społ./      dotacja</t>
  </si>
  <si>
    <t>2030</t>
  </si>
  <si>
    <t>Pomoc  Społeczna /zas. rodz.,pomoc,skł.ubez.społ./       dotacja</t>
  </si>
  <si>
    <t>85219</t>
  </si>
  <si>
    <t>Pomoc  Społeczna                         /Ośr.Pom .Społ/ dotacja</t>
  </si>
  <si>
    <t>85228</t>
  </si>
  <si>
    <t>Pomoc  Społeczna   /Usł.opiek. i specjalistyczne/        dotacja</t>
  </si>
  <si>
    <t>Pomoc  Społeczna                   /Pozostała działalność/     dotacja dożyw.</t>
  </si>
  <si>
    <t>90020</t>
  </si>
  <si>
    <t>0400</t>
  </si>
  <si>
    <t>Opłata produktowa</t>
  </si>
  <si>
    <t>GOK-dofinansowanie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</si>
</sst>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0"/>
    <numFmt numFmtId="167" formatCode="0.0"/>
  </numFmts>
  <fonts count="28">
    <font>
      <sz val="10"/>
      <name val="Arial CE"/>
      <family val="0"/>
    </font>
    <font>
      <sz val="10"/>
      <name val="Arial"/>
      <family val="0"/>
    </font>
    <font>
      <b/>
      <sz val="16"/>
      <color indexed="62"/>
      <name val="Arial CE"/>
      <family val="2"/>
    </font>
    <font>
      <b/>
      <sz val="11"/>
      <name val="Arial CE"/>
      <family val="2"/>
    </font>
    <font>
      <b/>
      <sz val="10"/>
      <name val="Arial CE"/>
      <family val="2"/>
    </font>
    <font>
      <b/>
      <sz val="14"/>
      <color indexed="18"/>
      <name val="Arial CE"/>
      <family val="2"/>
    </font>
    <font>
      <b/>
      <sz val="11"/>
      <color indexed="18"/>
      <name val="Arial CE"/>
      <family val="2"/>
    </font>
    <font>
      <b/>
      <sz val="14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b/>
      <sz val="12"/>
      <color indexed="18"/>
      <name val="Arial CE"/>
      <family val="2"/>
    </font>
    <font>
      <b/>
      <sz val="12"/>
      <color indexed="8"/>
      <name val="Arial CE"/>
      <family val="2"/>
    </font>
    <font>
      <b/>
      <sz val="12"/>
      <color indexed="10"/>
      <name val="Arial CE"/>
      <family val="2"/>
    </font>
    <font>
      <b/>
      <sz val="16"/>
      <color indexed="62"/>
      <name val="Times New Roman"/>
      <family val="1"/>
    </font>
    <font>
      <b/>
      <sz val="14"/>
      <color indexed="62"/>
      <name val="Times New Roman"/>
      <family val="1"/>
    </font>
    <font>
      <b/>
      <sz val="10"/>
      <color indexed="8"/>
      <name val="Arial CE"/>
      <family val="2"/>
    </font>
    <font>
      <sz val="10"/>
      <color indexed="8"/>
      <name val="Arial CE"/>
      <family val="2"/>
    </font>
    <font>
      <sz val="10"/>
      <color indexed="10"/>
      <name val="Arial CE"/>
      <family val="2"/>
    </font>
    <font>
      <b/>
      <sz val="10"/>
      <color indexed="18"/>
      <name val="Arial CE"/>
      <family val="2"/>
    </font>
    <font>
      <sz val="10"/>
      <color indexed="18"/>
      <name val="Arial CE"/>
      <family val="2"/>
    </font>
    <font>
      <b/>
      <sz val="10"/>
      <color indexed="62"/>
      <name val="Arial CE"/>
      <family val="2"/>
    </font>
    <font>
      <b/>
      <sz val="10"/>
      <color indexed="12"/>
      <name val="Arial CE"/>
      <family val="2"/>
    </font>
    <font>
      <sz val="10"/>
      <color indexed="12"/>
      <name val="Arial CE"/>
      <family val="2"/>
    </font>
    <font>
      <sz val="8"/>
      <color indexed="8"/>
      <name val="Arial CE"/>
      <family val="0"/>
    </font>
    <font>
      <sz val="10"/>
      <color indexed="17"/>
      <name val="Arial CE"/>
      <family val="2"/>
    </font>
    <font>
      <sz val="9"/>
      <name val="Arial CE"/>
      <family val="2"/>
    </font>
    <font>
      <b/>
      <sz val="10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15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3" fillId="0" borderId="0" xfId="0" applyFont="1" applyAlignment="1">
      <alignment/>
    </xf>
    <xf numFmtId="164" fontId="0" fillId="0" borderId="0" xfId="0" applyFont="1" applyAlignment="1">
      <alignment/>
    </xf>
    <xf numFmtId="164" fontId="4" fillId="0" borderId="0" xfId="0" applyFont="1" applyAlignment="1">
      <alignment horizontal="center"/>
    </xf>
    <xf numFmtId="164" fontId="5" fillId="0" borderId="0" xfId="0" applyFont="1" applyAlignment="1">
      <alignment/>
    </xf>
    <xf numFmtId="164" fontId="6" fillId="0" borderId="0" xfId="0" applyFont="1" applyAlignment="1">
      <alignment/>
    </xf>
    <xf numFmtId="164" fontId="7" fillId="0" borderId="0" xfId="0" applyFont="1" applyAlignment="1">
      <alignment/>
    </xf>
    <xf numFmtId="164" fontId="8" fillId="0" borderId="0" xfId="0" applyFont="1" applyAlignment="1">
      <alignment/>
    </xf>
    <xf numFmtId="164" fontId="9" fillId="0" borderId="1" xfId="0" applyFont="1" applyBorder="1" applyAlignment="1">
      <alignment/>
    </xf>
    <xf numFmtId="164" fontId="9" fillId="0" borderId="1" xfId="0" applyFont="1" applyBorder="1" applyAlignment="1">
      <alignment horizontal="left"/>
    </xf>
    <xf numFmtId="164" fontId="9" fillId="0" borderId="1" xfId="0" applyFont="1" applyBorder="1" applyAlignment="1">
      <alignment horizontal="center"/>
    </xf>
    <xf numFmtId="164" fontId="4" fillId="0" borderId="1" xfId="0" applyFont="1" applyBorder="1" applyAlignment="1">
      <alignment horizontal="center" wrapText="1"/>
    </xf>
    <xf numFmtId="164" fontId="4" fillId="0" borderId="1" xfId="0" applyFont="1" applyBorder="1" applyAlignment="1">
      <alignment horizontal="center"/>
    </xf>
    <xf numFmtId="165" fontId="10" fillId="0" borderId="1" xfId="0" applyNumberFormat="1" applyFont="1" applyBorder="1" applyAlignment="1">
      <alignment horizontal="center"/>
    </xf>
    <xf numFmtId="164" fontId="9" fillId="0" borderId="1" xfId="0" applyFont="1" applyBorder="1" applyAlignment="1">
      <alignment wrapText="1"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7" fontId="9" fillId="0" borderId="1" xfId="0" applyNumberFormat="1" applyFont="1" applyBorder="1" applyAlignment="1">
      <alignment/>
    </xf>
    <xf numFmtId="164" fontId="11" fillId="0" borderId="1" xfId="0" applyFont="1" applyBorder="1" applyAlignment="1">
      <alignment wrapText="1"/>
    </xf>
    <xf numFmtId="164" fontId="12" fillId="0" borderId="1" xfId="0" applyFont="1" applyBorder="1" applyAlignment="1">
      <alignment wrapText="1"/>
    </xf>
    <xf numFmtId="166" fontId="9" fillId="0" borderId="1" xfId="0" applyNumberFormat="1" applyFont="1" applyBorder="1" applyAlignment="1">
      <alignment/>
    </xf>
    <xf numFmtId="164" fontId="10" fillId="0" borderId="1" xfId="0" applyFont="1" applyBorder="1" applyAlignment="1">
      <alignment horizontal="center"/>
    </xf>
    <xf numFmtId="165" fontId="9" fillId="0" borderId="1" xfId="0" applyNumberFormat="1" applyFont="1" applyBorder="1" applyAlignment="1">
      <alignment wrapText="1"/>
    </xf>
    <xf numFmtId="164" fontId="13" fillId="0" borderId="0" xfId="0" applyFont="1" applyBorder="1" applyAlignment="1">
      <alignment/>
    </xf>
    <xf numFmtId="164" fontId="14" fillId="0" borderId="0" xfId="0" applyFont="1" applyBorder="1" applyAlignment="1">
      <alignment/>
    </xf>
    <xf numFmtId="164" fontId="15" fillId="0" borderId="1" xfId="0" applyFont="1" applyBorder="1" applyAlignment="1">
      <alignment/>
    </xf>
    <xf numFmtId="164" fontId="4" fillId="0" borderId="1" xfId="0" applyFont="1" applyBorder="1" applyAlignment="1">
      <alignment horizontal="right"/>
    </xf>
    <xf numFmtId="167" fontId="4" fillId="0" borderId="1" xfId="0" applyNumberFormat="1" applyFont="1" applyBorder="1" applyAlignment="1">
      <alignment horizontal="center" wrapText="1"/>
    </xf>
    <xf numFmtId="167" fontId="4" fillId="0" borderId="0" xfId="0" applyNumberFormat="1" applyFont="1" applyBorder="1" applyAlignment="1">
      <alignment horizontal="center" wrapText="1"/>
    </xf>
    <xf numFmtId="165" fontId="15" fillId="0" borderId="1" xfId="0" applyNumberFormat="1" applyFont="1" applyBorder="1" applyAlignment="1">
      <alignment horizontal="right"/>
    </xf>
    <xf numFmtId="165" fontId="16" fillId="0" borderId="1" xfId="0" applyNumberFormat="1" applyFont="1" applyBorder="1" applyAlignment="1">
      <alignment horizontal="right"/>
    </xf>
    <xf numFmtId="164" fontId="16" fillId="0" borderId="1" xfId="0" applyFont="1" applyBorder="1" applyAlignment="1">
      <alignment horizontal="left" wrapText="1"/>
    </xf>
    <xf numFmtId="166" fontId="0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7" fontId="0" fillId="0" borderId="1" xfId="0" applyNumberFormat="1" applyBorder="1" applyAlignment="1">
      <alignment/>
    </xf>
    <xf numFmtId="167" fontId="0" fillId="0" borderId="0" xfId="0" applyNumberFormat="1" applyBorder="1" applyAlignment="1">
      <alignment/>
    </xf>
    <xf numFmtId="164" fontId="17" fillId="0" borderId="0" xfId="0" applyFont="1" applyAlignment="1">
      <alignment/>
    </xf>
    <xf numFmtId="165" fontId="18" fillId="0" borderId="1" xfId="0" applyNumberFormat="1" applyFont="1" applyBorder="1" applyAlignment="1">
      <alignment horizontal="right"/>
    </xf>
    <xf numFmtId="164" fontId="18" fillId="0" borderId="1" xfId="0" applyFont="1" applyBorder="1" applyAlignment="1">
      <alignment horizontal="left" wrapText="1"/>
    </xf>
    <xf numFmtId="166" fontId="18" fillId="0" borderId="1" xfId="0" applyNumberFormat="1" applyFont="1" applyBorder="1" applyAlignment="1">
      <alignment/>
    </xf>
    <xf numFmtId="167" fontId="18" fillId="0" borderId="1" xfId="0" applyNumberFormat="1" applyFont="1" applyBorder="1" applyAlignment="1">
      <alignment/>
    </xf>
    <xf numFmtId="165" fontId="19" fillId="0" borderId="1" xfId="0" applyNumberFormat="1" applyFont="1" applyBorder="1" applyAlignment="1">
      <alignment horizontal="right"/>
    </xf>
    <xf numFmtId="164" fontId="18" fillId="0" borderId="1" xfId="0" applyFont="1" applyBorder="1" applyAlignment="1">
      <alignment horizontal="left"/>
    </xf>
    <xf numFmtId="164" fontId="18" fillId="0" borderId="1" xfId="0" applyFont="1" applyBorder="1" applyAlignment="1">
      <alignment/>
    </xf>
    <xf numFmtId="165" fontId="0" fillId="0" borderId="1" xfId="0" applyNumberFormat="1" applyFont="1" applyBorder="1" applyAlignment="1">
      <alignment horizontal="right"/>
    </xf>
    <xf numFmtId="164" fontId="0" fillId="0" borderId="1" xfId="0" applyFont="1" applyBorder="1" applyAlignment="1">
      <alignment horizontal="left" wrapText="1"/>
    </xf>
    <xf numFmtId="164" fontId="18" fillId="0" borderId="1" xfId="0" applyFont="1" applyBorder="1" applyAlignment="1">
      <alignment horizontal="right"/>
    </xf>
    <xf numFmtId="164" fontId="18" fillId="0" borderId="1" xfId="0" applyFont="1" applyBorder="1" applyAlignment="1">
      <alignment/>
    </xf>
    <xf numFmtId="164" fontId="18" fillId="0" borderId="1" xfId="0" applyFont="1" applyBorder="1" applyAlignment="1">
      <alignment horizontal="center"/>
    </xf>
    <xf numFmtId="164" fontId="0" fillId="0" borderId="0" xfId="0" applyBorder="1" applyAlignment="1">
      <alignment/>
    </xf>
    <xf numFmtId="165" fontId="4" fillId="0" borderId="1" xfId="0" applyNumberFormat="1" applyFont="1" applyBorder="1" applyAlignment="1">
      <alignment horizontal="right"/>
    </xf>
    <xf numFmtId="166" fontId="20" fillId="0" borderId="1" xfId="0" applyNumberFormat="1" applyFont="1" applyBorder="1" applyAlignment="1">
      <alignment/>
    </xf>
    <xf numFmtId="165" fontId="16" fillId="0" borderId="1" xfId="0" applyNumberFormat="1" applyFont="1" applyBorder="1" applyAlignment="1">
      <alignment horizontal="right"/>
    </xf>
    <xf numFmtId="164" fontId="16" fillId="0" borderId="1" xfId="0" applyFont="1" applyBorder="1" applyAlignment="1">
      <alignment wrapText="1"/>
    </xf>
    <xf numFmtId="164" fontId="0" fillId="0" borderId="1" xfId="0" applyFont="1" applyBorder="1" applyAlignment="1">
      <alignment horizontal="right"/>
    </xf>
    <xf numFmtId="165" fontId="0" fillId="0" borderId="0" xfId="0" applyNumberFormat="1" applyFont="1" applyAlignment="1">
      <alignment horizontal="right"/>
    </xf>
    <xf numFmtId="166" fontId="16" fillId="0" borderId="1" xfId="0" applyNumberFormat="1" applyFont="1" applyBorder="1" applyAlignment="1">
      <alignment/>
    </xf>
    <xf numFmtId="164" fontId="0" fillId="0" borderId="1" xfId="0" applyFont="1" applyBorder="1" applyAlignment="1">
      <alignment/>
    </xf>
    <xf numFmtId="167" fontId="18" fillId="0" borderId="1" xfId="0" applyNumberFormat="1" applyFont="1" applyBorder="1" applyAlignment="1">
      <alignment/>
    </xf>
    <xf numFmtId="166" fontId="0" fillId="0" borderId="1" xfId="0" applyNumberFormat="1" applyFont="1" applyBorder="1" applyAlignment="1">
      <alignment/>
    </xf>
    <xf numFmtId="167" fontId="20" fillId="0" borderId="1" xfId="0" applyNumberFormat="1" applyFont="1" applyBorder="1" applyAlignment="1">
      <alignment/>
    </xf>
    <xf numFmtId="164" fontId="0" fillId="0" borderId="1" xfId="0" applyFont="1" applyBorder="1" applyAlignment="1">
      <alignment/>
    </xf>
    <xf numFmtId="167" fontId="0" fillId="0" borderId="1" xfId="0" applyNumberFormat="1" applyFont="1" applyBorder="1" applyAlignment="1">
      <alignment/>
    </xf>
    <xf numFmtId="164" fontId="18" fillId="0" borderId="1" xfId="0" applyFont="1" applyBorder="1" applyAlignment="1">
      <alignment wrapText="1"/>
    </xf>
    <xf numFmtId="167" fontId="18" fillId="0" borderId="0" xfId="0" applyNumberFormat="1" applyFont="1" applyBorder="1" applyAlignment="1">
      <alignment/>
    </xf>
    <xf numFmtId="164" fontId="0" fillId="0" borderId="1" xfId="0" applyFont="1" applyBorder="1" applyAlignment="1">
      <alignment wrapText="1"/>
    </xf>
    <xf numFmtId="166" fontId="4" fillId="0" borderId="1" xfId="0" applyNumberFormat="1" applyFont="1" applyBorder="1" applyAlignment="1">
      <alignment/>
    </xf>
    <xf numFmtId="164" fontId="0" fillId="0" borderId="2" xfId="0" applyBorder="1" applyAlignment="1">
      <alignment horizontal="center"/>
    </xf>
    <xf numFmtId="164" fontId="0" fillId="0" borderId="3" xfId="0" applyBorder="1" applyAlignment="1">
      <alignment horizontal="center"/>
    </xf>
    <xf numFmtId="164" fontId="0" fillId="0" borderId="4" xfId="0" applyFont="1" applyBorder="1" applyAlignment="1">
      <alignment horizontal="center"/>
    </xf>
    <xf numFmtId="164" fontId="0" fillId="0" borderId="5" xfId="0" applyFont="1" applyBorder="1" applyAlignment="1">
      <alignment horizontal="center"/>
    </xf>
    <xf numFmtId="164" fontId="0" fillId="0" borderId="6" xfId="0" applyFont="1" applyBorder="1" applyAlignment="1">
      <alignment horizontal="center"/>
    </xf>
    <xf numFmtId="164" fontId="0" fillId="0" borderId="7" xfId="0" applyFont="1" applyBorder="1" applyAlignment="1">
      <alignment horizontal="center"/>
    </xf>
    <xf numFmtId="165" fontId="21" fillId="0" borderId="1" xfId="0" applyNumberFormat="1" applyFont="1" applyBorder="1" applyAlignment="1">
      <alignment horizontal="right"/>
    </xf>
    <xf numFmtId="165" fontId="22" fillId="0" borderId="1" xfId="0" applyNumberFormat="1" applyFont="1" applyBorder="1" applyAlignment="1">
      <alignment horizontal="right"/>
    </xf>
    <xf numFmtId="164" fontId="22" fillId="0" borderId="1" xfId="0" applyFont="1" applyBorder="1" applyAlignment="1">
      <alignment/>
    </xf>
    <xf numFmtId="166" fontId="22" fillId="0" borderId="1" xfId="0" applyNumberFormat="1" applyFont="1" applyBorder="1" applyAlignment="1">
      <alignment/>
    </xf>
    <xf numFmtId="167" fontId="22" fillId="0" borderId="1" xfId="0" applyNumberFormat="1" applyFont="1" applyBorder="1" applyAlignment="1">
      <alignment/>
    </xf>
    <xf numFmtId="164" fontId="21" fillId="0" borderId="0" xfId="0" applyFont="1" applyAlignment="1">
      <alignment/>
    </xf>
    <xf numFmtId="164" fontId="4" fillId="0" borderId="8" xfId="0" applyFont="1" applyBorder="1" applyAlignment="1">
      <alignment/>
    </xf>
    <xf numFmtId="164" fontId="21" fillId="0" borderId="0" xfId="0" applyFont="1" applyBorder="1" applyAlignment="1">
      <alignment/>
    </xf>
    <xf numFmtId="164" fontId="0" fillId="0" borderId="0" xfId="0" applyFont="1" applyAlignment="1">
      <alignment/>
    </xf>
    <xf numFmtId="164" fontId="0" fillId="0" borderId="0" xfId="0" applyAlignment="1">
      <alignment horizontal="center"/>
    </xf>
    <xf numFmtId="164" fontId="0" fillId="0" borderId="0" xfId="0" applyFont="1" applyBorder="1" applyAlignment="1">
      <alignment/>
    </xf>
    <xf numFmtId="166" fontId="0" fillId="0" borderId="0" xfId="0" applyNumberFormat="1" applyBorder="1" applyAlignment="1">
      <alignment/>
    </xf>
    <xf numFmtId="164" fontId="21" fillId="0" borderId="8" xfId="0" applyFont="1" applyBorder="1" applyAlignment="1">
      <alignment/>
    </xf>
    <xf numFmtId="166" fontId="0" fillId="0" borderId="0" xfId="0" applyNumberFormat="1" applyFont="1" applyBorder="1" applyAlignment="1">
      <alignment/>
    </xf>
    <xf numFmtId="166" fontId="0" fillId="0" borderId="0" xfId="0" applyNumberFormat="1" applyFont="1" applyBorder="1" applyAlignment="1">
      <alignment/>
    </xf>
    <xf numFmtId="166" fontId="0" fillId="0" borderId="0" xfId="0" applyNumberFormat="1" applyFill="1" applyBorder="1" applyAlignment="1">
      <alignment/>
    </xf>
    <xf numFmtId="164" fontId="22" fillId="0" borderId="1" xfId="0" applyFont="1" applyBorder="1" applyAlignment="1">
      <alignment/>
    </xf>
    <xf numFmtId="164" fontId="4" fillId="0" borderId="8" xfId="0" applyFont="1" applyBorder="1" applyAlignment="1">
      <alignment/>
    </xf>
    <xf numFmtId="166" fontId="0" fillId="0" borderId="1" xfId="0" applyNumberFormat="1" applyBorder="1" applyAlignment="1">
      <alignment/>
    </xf>
    <xf numFmtId="164" fontId="16" fillId="0" borderId="1" xfId="0" applyFont="1" applyBorder="1" applyAlignment="1">
      <alignment/>
    </xf>
    <xf numFmtId="164" fontId="21" fillId="0" borderId="9" xfId="0" applyFont="1" applyBorder="1" applyAlignment="1">
      <alignment/>
    </xf>
    <xf numFmtId="164" fontId="21" fillId="0" borderId="10" xfId="0" applyFont="1" applyBorder="1" applyAlignment="1">
      <alignment/>
    </xf>
    <xf numFmtId="166" fontId="0" fillId="0" borderId="9" xfId="0" applyNumberFormat="1" applyFont="1" applyBorder="1" applyAlignment="1">
      <alignment/>
    </xf>
    <xf numFmtId="164" fontId="21" fillId="0" borderId="0" xfId="0" applyFont="1" applyAlignment="1">
      <alignment/>
    </xf>
    <xf numFmtId="166" fontId="0" fillId="0" borderId="0" xfId="0" applyNumberFormat="1" applyAlignment="1">
      <alignment/>
    </xf>
    <xf numFmtId="164" fontId="24" fillId="0" borderId="0" xfId="0" applyFont="1" applyBorder="1" applyAlignment="1">
      <alignment/>
    </xf>
    <xf numFmtId="164" fontId="17" fillId="0" borderId="0" xfId="0" applyFont="1" applyAlignment="1">
      <alignment horizontal="center"/>
    </xf>
    <xf numFmtId="166" fontId="24" fillId="0" borderId="0" xfId="0" applyNumberFormat="1" applyFont="1" applyBorder="1" applyAlignment="1">
      <alignment/>
    </xf>
    <xf numFmtId="167" fontId="22" fillId="0" borderId="1" xfId="0" applyNumberFormat="1" applyFont="1" applyBorder="1" applyAlignment="1">
      <alignment/>
    </xf>
    <xf numFmtId="164" fontId="0" fillId="0" borderId="1" xfId="0" applyFont="1" applyBorder="1" applyAlignment="1">
      <alignment wrapText="1"/>
    </xf>
    <xf numFmtId="166" fontId="19" fillId="0" borderId="1" xfId="0" applyNumberFormat="1" applyFont="1" applyBorder="1" applyAlignment="1">
      <alignment/>
    </xf>
    <xf numFmtId="165" fontId="16" fillId="0" borderId="1" xfId="0" applyNumberFormat="1" applyFont="1" applyBorder="1" applyAlignment="1">
      <alignment horizontal="center"/>
    </xf>
    <xf numFmtId="164" fontId="26" fillId="0" borderId="1" xfId="0" applyFont="1" applyBorder="1" applyAlignment="1">
      <alignment horizontal="right"/>
    </xf>
    <xf numFmtId="164" fontId="27" fillId="0" borderId="1" xfId="0" applyFont="1" applyBorder="1" applyAlignment="1">
      <alignment horizontal="right"/>
    </xf>
    <xf numFmtId="164" fontId="27" fillId="0" borderId="1" xfId="0" applyFont="1" applyBorder="1" applyAlignment="1">
      <alignment/>
    </xf>
    <xf numFmtId="166" fontId="0" fillId="0" borderId="1" xfId="0" applyNumberFormat="1" applyFont="1" applyBorder="1" applyAlignment="1">
      <alignment wrapText="1"/>
    </xf>
    <xf numFmtId="164" fontId="4" fillId="0" borderId="1" xfId="0" applyFont="1" applyBorder="1" applyAlignment="1">
      <alignment/>
    </xf>
    <xf numFmtId="164" fontId="3" fillId="0" borderId="1" xfId="0" applyFont="1" applyBorder="1" applyAlignment="1">
      <alignment/>
    </xf>
    <xf numFmtId="166" fontId="3" fillId="0" borderId="1" xfId="0" applyNumberFormat="1" applyFont="1" applyBorder="1" applyAlignment="1">
      <alignment/>
    </xf>
    <xf numFmtId="164" fontId="6" fillId="0" borderId="1" xfId="0" applyFont="1" applyBorder="1" applyAlignment="1">
      <alignment/>
    </xf>
    <xf numFmtId="167" fontId="3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workbookViewId="0" topLeftCell="A1">
      <selection activeCell="K30" sqref="K30"/>
    </sheetView>
  </sheetViews>
  <sheetFormatPr defaultColWidth="9.00390625" defaultRowHeight="12.75"/>
  <cols>
    <col min="1" max="1" width="7.00390625" style="0" customWidth="1"/>
    <col min="2" max="2" width="33.875" style="0" customWidth="1"/>
    <col min="3" max="3" width="12.25390625" style="0" customWidth="1"/>
    <col min="4" max="4" width="13.625" style="0" customWidth="1"/>
    <col min="5" max="5" width="12.125" style="0" customWidth="1"/>
    <col min="6" max="6" width="7.875" style="0" customWidth="1"/>
  </cols>
  <sheetData>
    <row r="1" spans="1:6" ht="19.5">
      <c r="A1" s="1" t="s">
        <v>0</v>
      </c>
      <c r="B1" s="2"/>
      <c r="C1" s="3"/>
      <c r="F1" s="4" t="s">
        <v>1</v>
      </c>
    </row>
    <row r="2" spans="1:3" ht="17.25">
      <c r="A2" s="5"/>
      <c r="B2" s="6"/>
      <c r="C2" s="3"/>
    </row>
    <row r="3" spans="1:3" ht="17.25">
      <c r="A3" s="7" t="s">
        <v>2</v>
      </c>
      <c r="B3" s="8"/>
      <c r="C3" s="3"/>
    </row>
    <row r="6" spans="1:6" ht="24.75">
      <c r="A6" s="9" t="s">
        <v>3</v>
      </c>
      <c r="B6" s="10" t="s">
        <v>4</v>
      </c>
      <c r="C6" s="11" t="s">
        <v>5</v>
      </c>
      <c r="D6" s="11" t="s">
        <v>6</v>
      </c>
      <c r="E6" s="12" t="s">
        <v>7</v>
      </c>
      <c r="F6" s="13" t="s">
        <v>8</v>
      </c>
    </row>
    <row r="7" spans="1:6" ht="15">
      <c r="A7" s="14"/>
      <c r="B7" s="15"/>
      <c r="C7" s="16"/>
      <c r="D7" s="16"/>
      <c r="E7" s="9"/>
      <c r="F7" s="9"/>
    </row>
    <row r="8" spans="1:6" ht="15">
      <c r="A8" s="14" t="s">
        <v>9</v>
      </c>
      <c r="B8" s="15" t="s">
        <v>10</v>
      </c>
      <c r="C8" s="17">
        <v>1500</v>
      </c>
      <c r="D8" s="16">
        <v>2000</v>
      </c>
      <c r="E8" s="9">
        <f>+SUM(D8-C8)</f>
        <v>500</v>
      </c>
      <c r="F8" s="18">
        <f>D8*100/C8</f>
        <v>133.33333333333334</v>
      </c>
    </row>
    <row r="9" spans="1:6" ht="15">
      <c r="A9" s="14"/>
      <c r="B9" s="15"/>
      <c r="C9" s="16"/>
      <c r="D9" s="16"/>
      <c r="E9" s="9"/>
      <c r="F9" s="9"/>
    </row>
    <row r="10" spans="1:6" ht="15">
      <c r="A10" s="14" t="s">
        <v>11</v>
      </c>
      <c r="B10" s="15" t="s">
        <v>12</v>
      </c>
      <c r="C10" s="17">
        <v>136000</v>
      </c>
      <c r="D10" s="16">
        <v>70000</v>
      </c>
      <c r="E10" s="9">
        <f>+SUM(D10-C10)</f>
        <v>-66000</v>
      </c>
      <c r="F10" s="18">
        <f>D10*100/C10</f>
        <v>51.470588235294116</v>
      </c>
    </row>
    <row r="11" spans="1:6" ht="15">
      <c r="A11" s="14"/>
      <c r="B11" s="15"/>
      <c r="C11" s="9"/>
      <c r="D11" s="9"/>
      <c r="E11" s="9"/>
      <c r="F11" s="9"/>
    </row>
    <row r="12" spans="1:6" ht="15">
      <c r="A12" s="14" t="s">
        <v>13</v>
      </c>
      <c r="B12" s="15" t="s">
        <v>14</v>
      </c>
      <c r="C12" s="9">
        <v>550164</v>
      </c>
      <c r="D12" s="9">
        <v>601164</v>
      </c>
      <c r="E12" s="9">
        <f>+SUM(D12-C12)</f>
        <v>51000</v>
      </c>
      <c r="F12" s="18">
        <f>D12*100/C12</f>
        <v>109.26996313826423</v>
      </c>
    </row>
    <row r="13" spans="1:6" ht="15">
      <c r="A13" s="14"/>
      <c r="B13" s="15"/>
      <c r="C13" s="9"/>
      <c r="D13" s="9"/>
      <c r="E13" s="9"/>
      <c r="F13" s="18"/>
    </row>
    <row r="14" spans="1:6" ht="15">
      <c r="A14" s="14" t="s">
        <v>15</v>
      </c>
      <c r="B14" s="15" t="s">
        <v>16</v>
      </c>
      <c r="C14" s="9">
        <v>4000</v>
      </c>
      <c r="D14" s="9">
        <v>4000</v>
      </c>
      <c r="E14" s="9">
        <f>+SUM(D14-C14)</f>
        <v>0</v>
      </c>
      <c r="F14" s="18">
        <f>D14*100/C14</f>
        <v>100</v>
      </c>
    </row>
    <row r="15" spans="1:6" ht="15">
      <c r="A15" s="14"/>
      <c r="B15" s="15"/>
      <c r="C15" s="9"/>
      <c r="D15" s="9"/>
      <c r="E15" s="9"/>
      <c r="F15" s="9"/>
    </row>
    <row r="16" spans="1:6" ht="15">
      <c r="A16" s="14" t="s">
        <v>17</v>
      </c>
      <c r="B16" s="15" t="s">
        <v>18</v>
      </c>
      <c r="C16" s="9">
        <v>86700</v>
      </c>
      <c r="D16" s="9">
        <v>116400</v>
      </c>
      <c r="E16" s="9">
        <f>+SUM(D16-C16)</f>
        <v>29700</v>
      </c>
      <c r="F16" s="18">
        <f>D16*100/C16</f>
        <v>134.2560553633218</v>
      </c>
    </row>
    <row r="17" spans="1:6" ht="15">
      <c r="A17" s="14"/>
      <c r="B17" s="15"/>
      <c r="C17" s="9"/>
      <c r="D17" s="9"/>
      <c r="E17" s="9"/>
      <c r="F17" s="9"/>
    </row>
    <row r="18" spans="1:6" ht="43.5">
      <c r="A18" s="14" t="s">
        <v>19</v>
      </c>
      <c r="B18" s="15" t="s">
        <v>20</v>
      </c>
      <c r="C18" s="9">
        <v>2119</v>
      </c>
      <c r="D18" s="9">
        <v>2167</v>
      </c>
      <c r="E18" s="9">
        <f>+SUM(D18-C18)</f>
        <v>48</v>
      </c>
      <c r="F18" s="18">
        <f>D18*100/C18</f>
        <v>102.26521944313356</v>
      </c>
    </row>
    <row r="19" spans="1:6" ht="15">
      <c r="A19" s="14"/>
      <c r="B19" s="15"/>
      <c r="C19" s="9"/>
      <c r="D19" s="9"/>
      <c r="E19" s="9"/>
      <c r="F19" s="9"/>
    </row>
    <row r="20" spans="1:6" ht="48" customHeight="1">
      <c r="A20" s="14" t="s">
        <v>21</v>
      </c>
      <c r="B20" s="19" t="s">
        <v>22</v>
      </c>
      <c r="C20" s="9">
        <v>5384318</v>
      </c>
      <c r="D20" s="9">
        <v>6278864</v>
      </c>
      <c r="E20" s="9">
        <f>+SUM(D20-C20)</f>
        <v>894546</v>
      </c>
      <c r="F20" s="18">
        <f>D20*100/C20</f>
        <v>116.61391470563217</v>
      </c>
    </row>
    <row r="21" spans="1:6" ht="15">
      <c r="A21" s="14"/>
      <c r="B21" s="20"/>
      <c r="C21" s="9"/>
      <c r="D21" s="9"/>
      <c r="E21" s="9"/>
      <c r="F21" s="9"/>
    </row>
    <row r="22" spans="1:6" ht="31.5" customHeight="1">
      <c r="A22" s="14" t="s">
        <v>23</v>
      </c>
      <c r="B22" s="15" t="s">
        <v>24</v>
      </c>
      <c r="C22" s="9">
        <v>7861460</v>
      </c>
      <c r="D22" s="9">
        <v>8573950</v>
      </c>
      <c r="E22" s="9">
        <f>+SUM(D22-C22)</f>
        <v>712490</v>
      </c>
      <c r="F22" s="18">
        <f>D22*100/C22</f>
        <v>109.0630747978111</v>
      </c>
    </row>
    <row r="23" spans="1:6" ht="15">
      <c r="A23" s="14"/>
      <c r="B23" s="15"/>
      <c r="C23" s="9"/>
      <c r="D23" s="9"/>
      <c r="E23" s="9"/>
      <c r="F23" s="9"/>
    </row>
    <row r="24" spans="1:6" ht="15">
      <c r="A24" s="14" t="s">
        <v>25</v>
      </c>
      <c r="B24" s="15" t="s">
        <v>26</v>
      </c>
      <c r="C24" s="9">
        <v>93900</v>
      </c>
      <c r="D24" s="9">
        <v>118500</v>
      </c>
      <c r="E24" s="9">
        <f>+SUM(D24-C24)</f>
        <v>24600</v>
      </c>
      <c r="F24" s="18">
        <f>D24*100/C24</f>
        <v>126.19808306709265</v>
      </c>
    </row>
    <row r="25" spans="1:6" ht="15">
      <c r="A25" s="14"/>
      <c r="B25" s="15"/>
      <c r="C25" s="9"/>
      <c r="D25" s="9"/>
      <c r="E25" s="9"/>
      <c r="F25" s="18"/>
    </row>
    <row r="26" spans="1:6" ht="15">
      <c r="A26" s="14" t="s">
        <v>27</v>
      </c>
      <c r="B26" s="15" t="s">
        <v>28</v>
      </c>
      <c r="C26" s="9">
        <v>29</v>
      </c>
      <c r="D26" s="9">
        <v>0</v>
      </c>
      <c r="E26" s="9">
        <f>+SUM(D26-C26)</f>
        <v>-29</v>
      </c>
      <c r="F26" s="21">
        <v>0</v>
      </c>
    </row>
    <row r="27" spans="1:6" ht="15">
      <c r="A27" s="14"/>
      <c r="B27" s="15"/>
      <c r="C27" s="9"/>
      <c r="D27" s="9"/>
      <c r="E27" s="9"/>
      <c r="F27" s="9"/>
    </row>
    <row r="28" spans="1:6" ht="15">
      <c r="A28" s="14" t="s">
        <v>29</v>
      </c>
      <c r="B28" s="15" t="s">
        <v>30</v>
      </c>
      <c r="C28" s="9">
        <v>3746534</v>
      </c>
      <c r="D28" s="9">
        <v>3733400</v>
      </c>
      <c r="E28" s="9">
        <f>+SUM(D28-C28)</f>
        <v>-13134</v>
      </c>
      <c r="F28" s="18">
        <f>D28*100/C28</f>
        <v>99.64943598536674</v>
      </c>
    </row>
    <row r="29" spans="1:6" ht="15">
      <c r="A29" s="14"/>
      <c r="B29" s="15"/>
      <c r="C29" s="9"/>
      <c r="D29" s="9"/>
      <c r="E29" s="9"/>
      <c r="F29" s="9"/>
    </row>
    <row r="30" spans="1:6" ht="33" customHeight="1">
      <c r="A30" s="22">
        <v>900</v>
      </c>
      <c r="B30" s="15" t="s">
        <v>31</v>
      </c>
      <c r="C30" s="9">
        <v>3500</v>
      </c>
      <c r="D30" s="9">
        <v>3500</v>
      </c>
      <c r="E30" s="9">
        <f>+SUM(D30-C30)</f>
        <v>0</v>
      </c>
      <c r="F30" s="18">
        <f>D30*100/C30</f>
        <v>100</v>
      </c>
    </row>
    <row r="31" spans="1:6" ht="15">
      <c r="A31" s="22"/>
      <c r="B31" s="15"/>
      <c r="C31" s="9"/>
      <c r="D31" s="9"/>
      <c r="E31" s="9"/>
      <c r="F31" s="9"/>
    </row>
    <row r="32" spans="1:6" ht="32.25" customHeight="1">
      <c r="A32" s="22">
        <v>921</v>
      </c>
      <c r="B32" s="23" t="s">
        <v>32</v>
      </c>
      <c r="C32" s="9">
        <v>4000</v>
      </c>
      <c r="D32" s="9">
        <v>4000</v>
      </c>
      <c r="E32" s="9">
        <f>+SUM(D32-C32)</f>
        <v>0</v>
      </c>
      <c r="F32" s="18">
        <f>D32*100/C32</f>
        <v>100</v>
      </c>
    </row>
    <row r="33" spans="1:6" ht="15">
      <c r="A33" s="22"/>
      <c r="B33" s="15"/>
      <c r="C33" s="9"/>
      <c r="D33" s="9"/>
      <c r="E33" s="9"/>
      <c r="F33" s="9"/>
    </row>
    <row r="34" spans="1:6" ht="15">
      <c r="A34" s="22"/>
      <c r="B34" s="15" t="s">
        <v>33</v>
      </c>
      <c r="C34" s="9">
        <f>SUM(C7:C33)</f>
        <v>17874224</v>
      </c>
      <c r="D34" s="9">
        <f>SUM(D7:D33)</f>
        <v>19507945</v>
      </c>
      <c r="E34" s="9">
        <f>+SUM(D34-C34)</f>
        <v>1633721</v>
      </c>
      <c r="F34" s="18">
        <f>D34*100/C34</f>
        <v>109.14009469725791</v>
      </c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94"/>
  <sheetViews>
    <sheetView tabSelected="1" workbookViewId="0" topLeftCell="A1">
      <selection activeCell="J62" sqref="J62"/>
    </sheetView>
  </sheetViews>
  <sheetFormatPr defaultColWidth="9.00390625" defaultRowHeight="12.75"/>
  <cols>
    <col min="1" max="1" width="6.00390625" style="0" customWidth="1"/>
    <col min="2" max="2" width="8.875" style="0" customWidth="1"/>
    <col min="3" max="3" width="5.00390625" style="0" customWidth="1"/>
    <col min="4" max="4" width="25.00390625" style="0" customWidth="1"/>
    <col min="5" max="5" width="11.375" style="0" customWidth="1"/>
    <col min="6" max="6" width="10.375" style="0" customWidth="1"/>
    <col min="7" max="7" width="10.25390625" style="0" customWidth="1"/>
    <col min="8" max="8" width="7.625" style="0" customWidth="1"/>
    <col min="9" max="9" width="8.625" style="0" customWidth="1"/>
    <col min="13" max="13" width="10.375" style="0" customWidth="1"/>
    <col min="15" max="15" width="10.625" style="0" customWidth="1"/>
  </cols>
  <sheetData>
    <row r="1" spans="1:8" ht="19.5">
      <c r="A1" s="24" t="s">
        <v>0</v>
      </c>
      <c r="B1" s="3"/>
      <c r="H1" s="4" t="s">
        <v>1</v>
      </c>
    </row>
    <row r="2" spans="1:2" ht="19.5">
      <c r="A2" s="1"/>
      <c r="B2" s="3"/>
    </row>
    <row r="3" ht="17.25">
      <c r="A3" s="25" t="s">
        <v>34</v>
      </c>
    </row>
    <row r="5" spans="1:9" ht="27" customHeight="1">
      <c r="A5" s="13" t="s">
        <v>3</v>
      </c>
      <c r="B5" s="13" t="s">
        <v>35</v>
      </c>
      <c r="C5" s="13" t="s">
        <v>36</v>
      </c>
      <c r="D5" s="26" t="s">
        <v>37</v>
      </c>
      <c r="E5" s="13" t="s">
        <v>5</v>
      </c>
      <c r="F5" s="27" t="s">
        <v>6</v>
      </c>
      <c r="G5" s="12" t="s">
        <v>7</v>
      </c>
      <c r="H5" s="28" t="s">
        <v>8</v>
      </c>
      <c r="I5" s="29"/>
    </row>
    <row r="6" spans="1:14" ht="24.75">
      <c r="A6" s="30" t="s">
        <v>9</v>
      </c>
      <c r="B6" s="31" t="s">
        <v>38</v>
      </c>
      <c r="C6" s="31" t="s">
        <v>39</v>
      </c>
      <c r="D6" s="32" t="s">
        <v>40</v>
      </c>
      <c r="E6" s="33">
        <v>1500</v>
      </c>
      <c r="F6" s="34">
        <v>2000</v>
      </c>
      <c r="G6" s="34">
        <f>SUM(F6-E6)</f>
        <v>500</v>
      </c>
      <c r="H6" s="35">
        <f>F6*100/E6</f>
        <v>133.33333333333334</v>
      </c>
      <c r="I6" s="36"/>
      <c r="N6" s="37"/>
    </row>
    <row r="7" spans="1:9" ht="15.75" customHeight="1">
      <c r="A7" s="38" t="s">
        <v>9</v>
      </c>
      <c r="B7" s="38"/>
      <c r="C7" s="38"/>
      <c r="D7" s="39" t="s">
        <v>41</v>
      </c>
      <c r="E7" s="40">
        <f>SUM(E6)</f>
        <v>1500</v>
      </c>
      <c r="F7" s="40">
        <f>SUM(F6)</f>
        <v>2000</v>
      </c>
      <c r="G7" s="40">
        <f>SUM(G6)</f>
        <v>500</v>
      </c>
      <c r="H7" s="41">
        <f>F7*100/E7</f>
        <v>133.33333333333334</v>
      </c>
      <c r="I7" s="36"/>
    </row>
    <row r="8" spans="1:9" ht="12.75">
      <c r="A8" s="38"/>
      <c r="B8" s="42"/>
      <c r="C8" s="42"/>
      <c r="D8" s="43"/>
      <c r="E8" s="40"/>
      <c r="F8" s="40"/>
      <c r="G8" s="44"/>
      <c r="H8" s="41"/>
      <c r="I8" s="36"/>
    </row>
    <row r="9" spans="1:9" ht="36" customHeight="1">
      <c r="A9" s="45" t="s">
        <v>11</v>
      </c>
      <c r="B9" s="45" t="s">
        <v>42</v>
      </c>
      <c r="C9" s="45" t="s">
        <v>43</v>
      </c>
      <c r="D9" s="46" t="s">
        <v>44</v>
      </c>
      <c r="E9" s="33">
        <v>80000</v>
      </c>
      <c r="F9" s="34">
        <v>0</v>
      </c>
      <c r="G9" s="34">
        <f>SUM(F9-E9)</f>
        <v>-80000</v>
      </c>
      <c r="H9" s="35">
        <f>F9*100/E9</f>
        <v>0</v>
      </c>
      <c r="I9" s="36"/>
    </row>
    <row r="10" spans="1:9" ht="36" customHeight="1">
      <c r="A10" s="45" t="s">
        <v>11</v>
      </c>
      <c r="B10" s="45" t="s">
        <v>45</v>
      </c>
      <c r="C10" s="45" t="s">
        <v>46</v>
      </c>
      <c r="D10" s="46" t="s">
        <v>47</v>
      </c>
      <c r="E10" s="33">
        <v>56000</v>
      </c>
      <c r="F10" s="34">
        <v>70000</v>
      </c>
      <c r="G10" s="34">
        <f>SUM(F10-E10)</f>
        <v>14000</v>
      </c>
      <c r="H10" s="35">
        <f>F10*100/E10</f>
        <v>125</v>
      </c>
      <c r="I10" s="36"/>
    </row>
    <row r="11" spans="1:14" ht="15" customHeight="1">
      <c r="A11" s="47">
        <v>600</v>
      </c>
      <c r="B11" s="48"/>
      <c r="C11" s="49"/>
      <c r="D11" s="44" t="s">
        <v>41</v>
      </c>
      <c r="E11" s="40">
        <f>SUM(E9:E10)</f>
        <v>136000</v>
      </c>
      <c r="F11" s="40">
        <f>SUM(F9:F10)</f>
        <v>70000</v>
      </c>
      <c r="G11" s="44">
        <f>SUM(G9:G10)</f>
        <v>-66000</v>
      </c>
      <c r="H11" s="41">
        <f>F11*100/E11</f>
        <v>51.470588235294116</v>
      </c>
      <c r="I11" s="36"/>
      <c r="N11" s="50"/>
    </row>
    <row r="12" spans="1:14" ht="12.75">
      <c r="A12" s="38"/>
      <c r="B12" s="51"/>
      <c r="C12" s="51"/>
      <c r="D12" s="43"/>
      <c r="E12" s="52"/>
      <c r="F12" s="52"/>
      <c r="G12" s="44"/>
      <c r="H12" s="41"/>
      <c r="I12" s="36"/>
      <c r="N12" s="37"/>
    </row>
    <row r="13" spans="1:14" ht="37.5" customHeight="1">
      <c r="A13" s="30" t="s">
        <v>13</v>
      </c>
      <c r="B13" s="53" t="s">
        <v>48</v>
      </c>
      <c r="C13" s="53" t="s">
        <v>49</v>
      </c>
      <c r="D13" s="54" t="s">
        <v>50</v>
      </c>
      <c r="E13" s="33">
        <v>1664</v>
      </c>
      <c r="F13" s="34">
        <v>1664</v>
      </c>
      <c r="G13" s="34">
        <f>SUM(F13-E13)</f>
        <v>0</v>
      </c>
      <c r="H13" s="35">
        <f aca="true" t="shared" si="0" ref="H13:H20">F13*100/E13</f>
        <v>100</v>
      </c>
      <c r="I13" s="36"/>
      <c r="N13" s="3"/>
    </row>
    <row r="14" spans="1:14" ht="48.75">
      <c r="A14" s="30" t="s">
        <v>13</v>
      </c>
      <c r="B14" s="45" t="s">
        <v>48</v>
      </c>
      <c r="C14" s="45" t="s">
        <v>51</v>
      </c>
      <c r="D14" s="32" t="s">
        <v>52</v>
      </c>
      <c r="E14" s="55">
        <v>294000</v>
      </c>
      <c r="F14" s="34">
        <v>335000</v>
      </c>
      <c r="G14" s="34">
        <f>SUM(F14-E14)</f>
        <v>41000</v>
      </c>
      <c r="H14" s="35">
        <f t="shared" si="0"/>
        <v>113.94557823129252</v>
      </c>
      <c r="I14" s="36"/>
      <c r="N14" s="37"/>
    </row>
    <row r="15" spans="1:14" ht="39.75" customHeight="1">
      <c r="A15" s="30" t="s">
        <v>13</v>
      </c>
      <c r="B15" s="31" t="s">
        <v>48</v>
      </c>
      <c r="C15" s="56" t="s">
        <v>53</v>
      </c>
      <c r="D15" s="32" t="s">
        <v>54</v>
      </c>
      <c r="E15" s="57">
        <v>250000</v>
      </c>
      <c r="F15" s="58">
        <v>260000</v>
      </c>
      <c r="G15" s="34">
        <f>SUM(F15-E15)</f>
        <v>10000</v>
      </c>
      <c r="H15" s="35">
        <f t="shared" si="0"/>
        <v>104</v>
      </c>
      <c r="I15" s="36"/>
      <c r="N15" s="37"/>
    </row>
    <row r="16" spans="1:9" ht="36.75">
      <c r="A16" s="30" t="s">
        <v>13</v>
      </c>
      <c r="B16" s="31" t="s">
        <v>48</v>
      </c>
      <c r="C16" s="45" t="s">
        <v>55</v>
      </c>
      <c r="D16" s="32" t="s">
        <v>56</v>
      </c>
      <c r="E16" s="57">
        <v>4500</v>
      </c>
      <c r="F16" s="34">
        <v>4500</v>
      </c>
      <c r="G16" s="34">
        <f>SUM(F16-E16)</f>
        <v>0</v>
      </c>
      <c r="H16" s="35">
        <f t="shared" si="0"/>
        <v>100</v>
      </c>
      <c r="I16" s="36"/>
    </row>
    <row r="17" spans="1:9" ht="12" customHeight="1">
      <c r="A17" s="38" t="s">
        <v>13</v>
      </c>
      <c r="B17" s="38"/>
      <c r="C17" s="38"/>
      <c r="D17" s="39" t="s">
        <v>41</v>
      </c>
      <c r="E17" s="40">
        <f>SUM(E13:E16)</f>
        <v>550164</v>
      </c>
      <c r="F17" s="40">
        <f>SUM(F13:F16)</f>
        <v>601164</v>
      </c>
      <c r="G17" s="44">
        <f>SUM(F17-E17)</f>
        <v>51000</v>
      </c>
      <c r="H17" s="59">
        <f t="shared" si="0"/>
        <v>109.26996313826423</v>
      </c>
      <c r="I17" s="36"/>
    </row>
    <row r="18" spans="1:9" ht="12" customHeight="1">
      <c r="A18" s="38"/>
      <c r="B18" s="38"/>
      <c r="C18" s="38"/>
      <c r="D18" s="39"/>
      <c r="E18" s="40"/>
      <c r="F18" s="40"/>
      <c r="G18" s="44"/>
      <c r="H18" s="41"/>
      <c r="I18" s="36"/>
    </row>
    <row r="19" spans="1:9" ht="24.75" customHeight="1">
      <c r="A19" s="30" t="s">
        <v>15</v>
      </c>
      <c r="B19" s="31" t="s">
        <v>57</v>
      </c>
      <c r="C19" s="31" t="s">
        <v>58</v>
      </c>
      <c r="D19" s="54" t="s">
        <v>59</v>
      </c>
      <c r="E19" s="60">
        <v>4000</v>
      </c>
      <c r="F19" s="60">
        <v>4000</v>
      </c>
      <c r="G19" s="34">
        <f>SUM(F19-E19)</f>
        <v>0</v>
      </c>
      <c r="H19" s="35">
        <f t="shared" si="0"/>
        <v>100</v>
      </c>
      <c r="I19" s="36"/>
    </row>
    <row r="20" spans="1:9" ht="12" customHeight="1">
      <c r="A20" s="38" t="s">
        <v>15</v>
      </c>
      <c r="B20" s="38"/>
      <c r="C20" s="38"/>
      <c r="D20" s="39" t="s">
        <v>41</v>
      </c>
      <c r="E20" s="40">
        <f>SUM(E19)</f>
        <v>4000</v>
      </c>
      <c r="F20" s="40">
        <f>SUM(F19)</f>
        <v>4000</v>
      </c>
      <c r="G20" s="40">
        <f>SUM(G19)</f>
        <v>0</v>
      </c>
      <c r="H20" s="61">
        <f t="shared" si="0"/>
        <v>100</v>
      </c>
      <c r="I20" s="36"/>
    </row>
    <row r="21" spans="1:9" ht="13.5" customHeight="1">
      <c r="A21" s="30"/>
      <c r="B21" s="31"/>
      <c r="C21" s="31"/>
      <c r="D21" s="54"/>
      <c r="E21" s="33"/>
      <c r="F21" s="33"/>
      <c r="G21" s="34"/>
      <c r="H21" s="35"/>
      <c r="I21" s="36"/>
    </row>
    <row r="22" spans="1:9" ht="25.5" customHeight="1">
      <c r="A22" s="51" t="s">
        <v>17</v>
      </c>
      <c r="B22" s="45" t="s">
        <v>60</v>
      </c>
      <c r="C22" s="45" t="s">
        <v>61</v>
      </c>
      <c r="D22" s="46" t="s">
        <v>62</v>
      </c>
      <c r="E22" s="33">
        <v>80700</v>
      </c>
      <c r="F22" s="62">
        <v>110300</v>
      </c>
      <c r="G22" s="34">
        <f>SUM(F22-E22)</f>
        <v>29600</v>
      </c>
      <c r="H22" s="63">
        <f>F22*100/E22</f>
        <v>136.67905824039653</v>
      </c>
      <c r="I22" s="36"/>
    </row>
    <row r="23" spans="1:9" ht="24" customHeight="1">
      <c r="A23" s="30" t="s">
        <v>17</v>
      </c>
      <c r="B23" s="31" t="s">
        <v>63</v>
      </c>
      <c r="C23" s="31" t="s">
        <v>64</v>
      </c>
      <c r="D23" s="46" t="s">
        <v>65</v>
      </c>
      <c r="E23" s="33">
        <v>2500</v>
      </c>
      <c r="F23" s="34">
        <v>2500</v>
      </c>
      <c r="G23" s="34">
        <f>SUM(F23-E23)</f>
        <v>0</v>
      </c>
      <c r="H23" s="63">
        <f>F23*100/E23</f>
        <v>100</v>
      </c>
      <c r="I23" s="36"/>
    </row>
    <row r="24" spans="1:9" ht="25.5" customHeight="1">
      <c r="A24" s="30" t="s">
        <v>17</v>
      </c>
      <c r="B24" s="31" t="s">
        <v>63</v>
      </c>
      <c r="C24" s="31" t="s">
        <v>66</v>
      </c>
      <c r="D24" s="54" t="s">
        <v>67</v>
      </c>
      <c r="E24" s="33">
        <v>2000</v>
      </c>
      <c r="F24" s="33">
        <v>2000</v>
      </c>
      <c r="G24" s="34">
        <f>SUM(F24-E24)</f>
        <v>0</v>
      </c>
      <c r="H24" s="35">
        <f>F24*100/E24</f>
        <v>100</v>
      </c>
      <c r="I24" s="36"/>
    </row>
    <row r="25" spans="1:9" ht="25.5" customHeight="1">
      <c r="A25" s="30" t="s">
        <v>17</v>
      </c>
      <c r="B25" s="31" t="s">
        <v>63</v>
      </c>
      <c r="C25" s="31" t="s">
        <v>68</v>
      </c>
      <c r="D25" s="54" t="s">
        <v>69</v>
      </c>
      <c r="E25" s="33">
        <v>1500</v>
      </c>
      <c r="F25" s="33">
        <v>1600</v>
      </c>
      <c r="G25" s="34">
        <f>SUM(F25-E25)</f>
        <v>100</v>
      </c>
      <c r="H25" s="35">
        <f>F25*100/E25</f>
        <v>106.66666666666667</v>
      </c>
      <c r="I25" s="36"/>
    </row>
    <row r="26" spans="1:9" ht="12.75">
      <c r="A26" s="38" t="s">
        <v>17</v>
      </c>
      <c r="B26" s="38"/>
      <c r="C26" s="38"/>
      <c r="D26" s="64" t="s">
        <v>41</v>
      </c>
      <c r="E26" s="40">
        <f>SUM(E22:E25)</f>
        <v>86700</v>
      </c>
      <c r="F26" s="40">
        <f>SUM(F22:F25)</f>
        <v>116400</v>
      </c>
      <c r="G26" s="40">
        <f>SUM(G22:G25)</f>
        <v>29700</v>
      </c>
      <c r="H26" s="41">
        <f>F26*100/E26</f>
        <v>134.2560553633218</v>
      </c>
      <c r="I26" s="36"/>
    </row>
    <row r="27" spans="1:9" ht="13.5" customHeight="1">
      <c r="A27" s="30"/>
      <c r="B27" s="31"/>
      <c r="C27" s="31"/>
      <c r="D27" s="54"/>
      <c r="E27" s="34"/>
      <c r="F27" s="34"/>
      <c r="G27" s="34"/>
      <c r="H27" s="35"/>
      <c r="I27" s="36"/>
    </row>
    <row r="28" spans="1:9" ht="17.25" customHeight="1">
      <c r="A28" s="45" t="s">
        <v>19</v>
      </c>
      <c r="B28" s="45" t="s">
        <v>70</v>
      </c>
      <c r="C28" s="45" t="s">
        <v>61</v>
      </c>
      <c r="D28" s="62" t="s">
        <v>71</v>
      </c>
      <c r="E28" s="33">
        <v>2119</v>
      </c>
      <c r="F28" s="57">
        <v>2167</v>
      </c>
      <c r="G28" s="34">
        <f>SUM(F28-E28)</f>
        <v>48</v>
      </c>
      <c r="H28" s="35">
        <f>F28*100/E28</f>
        <v>102.26521944313356</v>
      </c>
      <c r="I28" s="36"/>
    </row>
    <row r="29" spans="1:9" ht="12.75">
      <c r="A29" s="38" t="s">
        <v>19</v>
      </c>
      <c r="B29" s="38"/>
      <c r="C29" s="38"/>
      <c r="D29" s="44" t="s">
        <v>41</v>
      </c>
      <c r="E29" s="40">
        <f>SUM(E28)</f>
        <v>2119</v>
      </c>
      <c r="F29" s="40">
        <f>SUM(F28)</f>
        <v>2167</v>
      </c>
      <c r="G29" s="44">
        <f>SUM(F29-E29)</f>
        <v>48</v>
      </c>
      <c r="H29" s="41">
        <f>F29*100/E29</f>
        <v>102.26521944313356</v>
      </c>
      <c r="I29" s="65"/>
    </row>
    <row r="30" spans="1:13" ht="36.75">
      <c r="A30" s="30" t="s">
        <v>21</v>
      </c>
      <c r="B30" s="31"/>
      <c r="C30" s="31"/>
      <c r="D30" s="66" t="s">
        <v>72</v>
      </c>
      <c r="E30" s="67"/>
      <c r="F30" s="34"/>
      <c r="G30" s="34"/>
      <c r="H30" s="35"/>
      <c r="I30" s="36"/>
      <c r="J30" s="68"/>
      <c r="K30" s="69"/>
      <c r="L30" s="69" t="s">
        <v>73</v>
      </c>
      <c r="M30" s="70" t="s">
        <v>74</v>
      </c>
    </row>
    <row r="31" spans="1:13" ht="17.25" customHeight="1">
      <c r="A31" s="30" t="s">
        <v>21</v>
      </c>
      <c r="B31" s="31" t="s">
        <v>75</v>
      </c>
      <c r="C31" s="31" t="s">
        <v>76</v>
      </c>
      <c r="D31" s="54" t="s">
        <v>77</v>
      </c>
      <c r="E31" s="33">
        <v>6000</v>
      </c>
      <c r="F31" s="62">
        <v>6000</v>
      </c>
      <c r="G31" s="34">
        <f aca="true" t="shared" si="1" ref="G31:G60">SUM(F31-E31)</f>
        <v>0</v>
      </c>
      <c r="H31" s="35">
        <f>F31*100/E31</f>
        <v>100</v>
      </c>
      <c r="I31" s="36"/>
      <c r="J31" s="71" t="s">
        <v>73</v>
      </c>
      <c r="K31" s="72" t="s">
        <v>74</v>
      </c>
      <c r="L31" s="72" t="s">
        <v>78</v>
      </c>
      <c r="M31" s="73" t="s">
        <v>79</v>
      </c>
    </row>
    <row r="32" spans="1:9" ht="12.75">
      <c r="A32" s="74"/>
      <c r="B32" s="75" t="s">
        <v>75</v>
      </c>
      <c r="C32" s="75"/>
      <c r="D32" s="76" t="s">
        <v>80</v>
      </c>
      <c r="E32" s="77">
        <f>SUM(E31)</f>
        <v>6000</v>
      </c>
      <c r="F32" s="77">
        <f>SUM(F31)</f>
        <v>6000</v>
      </c>
      <c r="G32" s="77">
        <f>SUM(G31)</f>
        <v>0</v>
      </c>
      <c r="H32" s="78">
        <f>F32*100/E32</f>
        <v>100</v>
      </c>
      <c r="I32" s="36"/>
    </row>
    <row r="33" spans="1:13" ht="17.25" customHeight="1">
      <c r="A33" s="30" t="s">
        <v>21</v>
      </c>
      <c r="B33" s="31" t="s">
        <v>81</v>
      </c>
      <c r="C33" s="31" t="s">
        <v>82</v>
      </c>
      <c r="D33" s="54" t="s">
        <v>83</v>
      </c>
      <c r="E33" s="62">
        <v>829735</v>
      </c>
      <c r="F33" s="62">
        <v>963000</v>
      </c>
      <c r="G33" s="34">
        <f t="shared" si="1"/>
        <v>133265</v>
      </c>
      <c r="H33" s="35">
        <f aca="true" t="shared" si="2" ref="H33:H39">F33*100/E33</f>
        <v>116.06115205457164</v>
      </c>
      <c r="I33" s="36"/>
      <c r="J33" s="79">
        <v>1062232</v>
      </c>
      <c r="K33" s="80">
        <v>1016000</v>
      </c>
      <c r="L33" s="81">
        <f>SUM(J33-F33)</f>
        <v>99232</v>
      </c>
      <c r="M33" s="82">
        <f>SUM(K33-F33)</f>
        <v>53000</v>
      </c>
    </row>
    <row r="34" spans="1:15" ht="18" customHeight="1">
      <c r="A34" s="30" t="s">
        <v>21</v>
      </c>
      <c r="B34" s="31" t="s">
        <v>81</v>
      </c>
      <c r="C34" s="31" t="s">
        <v>84</v>
      </c>
      <c r="D34" s="54" t="s">
        <v>85</v>
      </c>
      <c r="E34" s="33">
        <v>108400</v>
      </c>
      <c r="F34" s="33">
        <v>151760</v>
      </c>
      <c r="G34" s="34">
        <f t="shared" si="1"/>
        <v>43360</v>
      </c>
      <c r="H34" s="35">
        <f t="shared" si="2"/>
        <v>140</v>
      </c>
      <c r="I34" s="36"/>
      <c r="J34" s="79">
        <v>181846</v>
      </c>
      <c r="K34" s="80">
        <v>171000</v>
      </c>
      <c r="L34" s="81">
        <f>SUM(J34-F34)</f>
        <v>30086</v>
      </c>
      <c r="M34" s="82">
        <f>SUM(K34-F34)</f>
        <v>19240</v>
      </c>
      <c r="O34" s="83"/>
    </row>
    <row r="35" spans="1:15" ht="12.75">
      <c r="A35" s="30" t="s">
        <v>21</v>
      </c>
      <c r="B35" s="31" t="s">
        <v>81</v>
      </c>
      <c r="C35" s="31" t="s">
        <v>86</v>
      </c>
      <c r="D35" s="54" t="s">
        <v>87</v>
      </c>
      <c r="E35" s="62">
        <v>5461</v>
      </c>
      <c r="F35" s="62">
        <v>7000</v>
      </c>
      <c r="G35" s="34">
        <f t="shared" si="1"/>
        <v>1539</v>
      </c>
      <c r="H35" s="35">
        <f t="shared" si="2"/>
        <v>128.18165171214062</v>
      </c>
      <c r="I35" s="36"/>
      <c r="J35" s="79">
        <v>7000</v>
      </c>
      <c r="K35" s="80">
        <v>7000</v>
      </c>
      <c r="L35" s="81">
        <f>SUM(J35-F35)</f>
        <v>0</v>
      </c>
      <c r="M35" s="82">
        <f>SUM(K35-F35)</f>
        <v>0</v>
      </c>
      <c r="N35" s="84"/>
      <c r="O35" s="83"/>
    </row>
    <row r="36" spans="1:15" ht="16.5" customHeight="1">
      <c r="A36" s="30" t="s">
        <v>21</v>
      </c>
      <c r="B36" s="31" t="s">
        <v>81</v>
      </c>
      <c r="C36" s="31" t="s">
        <v>88</v>
      </c>
      <c r="D36" s="54" t="s">
        <v>89</v>
      </c>
      <c r="E36" s="62">
        <v>1500</v>
      </c>
      <c r="F36" s="62">
        <v>1650</v>
      </c>
      <c r="G36" s="34">
        <f t="shared" si="1"/>
        <v>150</v>
      </c>
      <c r="H36" s="35">
        <f t="shared" si="2"/>
        <v>110</v>
      </c>
      <c r="I36" s="85"/>
      <c r="J36" s="79"/>
      <c r="K36" s="86"/>
      <c r="L36" s="81"/>
      <c r="M36" s="87"/>
      <c r="N36" s="88"/>
      <c r="O36" s="89"/>
    </row>
    <row r="37" spans="1:15" ht="15.75" customHeight="1">
      <c r="A37" s="30" t="s">
        <v>21</v>
      </c>
      <c r="B37" s="31" t="s">
        <v>81</v>
      </c>
      <c r="C37" s="31" t="s">
        <v>90</v>
      </c>
      <c r="D37" s="54" t="s">
        <v>91</v>
      </c>
      <c r="E37" s="62">
        <v>2500</v>
      </c>
      <c r="F37" s="62">
        <v>2500</v>
      </c>
      <c r="G37" s="34">
        <f t="shared" si="1"/>
        <v>0</v>
      </c>
      <c r="H37" s="35">
        <f t="shared" si="2"/>
        <v>100</v>
      </c>
      <c r="I37" s="88"/>
      <c r="J37" s="79"/>
      <c r="K37" s="86"/>
      <c r="L37" s="81"/>
      <c r="M37" s="87"/>
      <c r="N37" s="88"/>
      <c r="O37" s="89"/>
    </row>
    <row r="38" spans="1:15" ht="15.75" customHeight="1">
      <c r="A38" s="30" t="s">
        <v>21</v>
      </c>
      <c r="B38" s="31" t="s">
        <v>81</v>
      </c>
      <c r="C38" s="31" t="s">
        <v>92</v>
      </c>
      <c r="D38" s="54" t="s">
        <v>93</v>
      </c>
      <c r="E38" s="62">
        <v>9000</v>
      </c>
      <c r="F38" s="62">
        <v>9000</v>
      </c>
      <c r="G38" s="34">
        <f t="shared" si="1"/>
        <v>0</v>
      </c>
      <c r="H38" s="35">
        <f t="shared" si="2"/>
        <v>100</v>
      </c>
      <c r="I38" s="85"/>
      <c r="J38" s="79"/>
      <c r="K38" s="86"/>
      <c r="L38" s="81"/>
      <c r="M38" s="87"/>
      <c r="N38" s="88"/>
      <c r="O38" s="89"/>
    </row>
    <row r="39" spans="1:14" ht="16.5" customHeight="1">
      <c r="A39" s="30" t="s">
        <v>21</v>
      </c>
      <c r="B39" s="31" t="s">
        <v>81</v>
      </c>
      <c r="C39" s="31" t="s">
        <v>94</v>
      </c>
      <c r="D39" s="54" t="s">
        <v>95</v>
      </c>
      <c r="E39" s="34">
        <v>1500</v>
      </c>
      <c r="F39" s="34">
        <v>500</v>
      </c>
      <c r="G39" s="34">
        <f t="shared" si="1"/>
        <v>-1000</v>
      </c>
      <c r="H39" s="35">
        <f t="shared" si="2"/>
        <v>33.333333333333336</v>
      </c>
      <c r="I39" s="85"/>
      <c r="J39" s="79"/>
      <c r="K39" s="86"/>
      <c r="L39" s="81"/>
      <c r="M39" s="87"/>
      <c r="N39" s="84"/>
    </row>
    <row r="40" spans="1:14" ht="17.25" customHeight="1">
      <c r="A40" s="51"/>
      <c r="B40" s="75" t="s">
        <v>81</v>
      </c>
      <c r="C40" s="74"/>
      <c r="D40" s="76" t="s">
        <v>80</v>
      </c>
      <c r="E40" s="76">
        <f>SUM(E33:E39)</f>
        <v>958096</v>
      </c>
      <c r="F40" s="76">
        <f>SUM(F33:F39)</f>
        <v>1135410</v>
      </c>
      <c r="G40" s="90">
        <f t="shared" si="1"/>
        <v>177314</v>
      </c>
      <c r="H40" s="78">
        <f aca="true" t="shared" si="3" ref="H40:H61">F40*100/E40</f>
        <v>118.50691371219585</v>
      </c>
      <c r="I40" s="85"/>
      <c r="J40" s="79"/>
      <c r="K40" s="86"/>
      <c r="L40" s="81"/>
      <c r="M40" s="87"/>
      <c r="N40" s="84"/>
    </row>
    <row r="41" spans="1:14" ht="14.25" customHeight="1">
      <c r="A41" s="30" t="s">
        <v>21</v>
      </c>
      <c r="B41" s="31" t="s">
        <v>96</v>
      </c>
      <c r="C41" s="31" t="s">
        <v>82</v>
      </c>
      <c r="D41" s="54" t="s">
        <v>83</v>
      </c>
      <c r="E41" s="34">
        <v>511000</v>
      </c>
      <c r="F41" s="34">
        <v>612100</v>
      </c>
      <c r="G41" s="34">
        <f t="shared" si="1"/>
        <v>101100</v>
      </c>
      <c r="H41" s="35">
        <f t="shared" si="3"/>
        <v>119.78473581213308</v>
      </c>
      <c r="I41" s="85"/>
      <c r="J41" s="79">
        <v>800499</v>
      </c>
      <c r="K41" s="91">
        <v>715000</v>
      </c>
      <c r="L41" s="81">
        <f>SUM(J41-F41)</f>
        <v>188399</v>
      </c>
      <c r="M41" s="82">
        <f>SUM(K41-F41)</f>
        <v>102900</v>
      </c>
      <c r="N41" s="84"/>
    </row>
    <row r="42" spans="1:14" ht="14.25" customHeight="1">
      <c r="A42" s="30" t="s">
        <v>21</v>
      </c>
      <c r="B42" s="31" t="s">
        <v>96</v>
      </c>
      <c r="C42" s="31" t="s">
        <v>84</v>
      </c>
      <c r="D42" s="54" t="s">
        <v>85</v>
      </c>
      <c r="E42" s="34">
        <v>520000</v>
      </c>
      <c r="F42" s="34">
        <v>778000</v>
      </c>
      <c r="G42" s="34">
        <f t="shared" si="1"/>
        <v>258000</v>
      </c>
      <c r="H42" s="35">
        <f t="shared" si="3"/>
        <v>149.6153846153846</v>
      </c>
      <c r="I42" s="85"/>
      <c r="J42" s="79">
        <v>940000</v>
      </c>
      <c r="K42" s="91">
        <v>868000</v>
      </c>
      <c r="L42" s="81">
        <f>SUM(J42-F42)</f>
        <v>162000</v>
      </c>
      <c r="M42" s="82">
        <f>SUM(K42-F42)</f>
        <v>90000</v>
      </c>
      <c r="N42" s="84"/>
    </row>
    <row r="43" spans="1:14" ht="12.75">
      <c r="A43" s="30" t="s">
        <v>21</v>
      </c>
      <c r="B43" s="31" t="s">
        <v>96</v>
      </c>
      <c r="C43" s="31" t="s">
        <v>86</v>
      </c>
      <c r="D43" s="54" t="s">
        <v>87</v>
      </c>
      <c r="E43" s="92">
        <v>2000</v>
      </c>
      <c r="F43" s="92">
        <v>2200</v>
      </c>
      <c r="G43" s="34">
        <f t="shared" si="1"/>
        <v>200</v>
      </c>
      <c r="H43" s="35">
        <f t="shared" si="3"/>
        <v>110</v>
      </c>
      <c r="I43" s="85"/>
      <c r="J43" s="79">
        <v>2200</v>
      </c>
      <c r="K43" s="91">
        <v>2200</v>
      </c>
      <c r="L43" s="81">
        <f>SUM(J43-F43)</f>
        <v>0</v>
      </c>
      <c r="M43" s="82">
        <f>SUM(K43-F43)</f>
        <v>0</v>
      </c>
      <c r="N43" s="84"/>
    </row>
    <row r="44" spans="1:14" ht="12.75">
      <c r="A44" s="30" t="s">
        <v>21</v>
      </c>
      <c r="B44" s="31" t="s">
        <v>96</v>
      </c>
      <c r="C44" s="31" t="s">
        <v>88</v>
      </c>
      <c r="D44" s="54" t="s">
        <v>89</v>
      </c>
      <c r="E44" s="93">
        <v>104000</v>
      </c>
      <c r="F44" s="93">
        <v>114400</v>
      </c>
      <c r="G44" s="34">
        <f t="shared" si="1"/>
        <v>10400</v>
      </c>
      <c r="H44" s="35">
        <f t="shared" si="3"/>
        <v>110</v>
      </c>
      <c r="I44" s="85"/>
      <c r="J44" s="94"/>
      <c r="K44" s="95"/>
      <c r="L44" s="94"/>
      <c r="M44" s="96"/>
      <c r="N44" s="88"/>
    </row>
    <row r="45" spans="1:14" ht="12.75">
      <c r="A45" s="30" t="s">
        <v>21</v>
      </c>
      <c r="B45" s="31" t="s">
        <v>96</v>
      </c>
      <c r="C45" s="31" t="s">
        <v>97</v>
      </c>
      <c r="D45" s="54" t="s">
        <v>98</v>
      </c>
      <c r="E45" s="93">
        <v>62000</v>
      </c>
      <c r="F45" s="93">
        <v>5000</v>
      </c>
      <c r="G45" s="34">
        <f t="shared" si="1"/>
        <v>-57000</v>
      </c>
      <c r="H45" s="35">
        <f t="shared" si="3"/>
        <v>8.064516129032258</v>
      </c>
      <c r="I45" s="85"/>
      <c r="J45" s="79">
        <f>SUM(J33:J44)</f>
        <v>2993777</v>
      </c>
      <c r="K45" s="91">
        <f>SUM(K33:K44)</f>
        <v>2779200</v>
      </c>
      <c r="L45" s="81">
        <f>SUM(L33:L44)</f>
        <v>479717</v>
      </c>
      <c r="M45" s="87">
        <f>SUM(M33:M44)</f>
        <v>265140</v>
      </c>
      <c r="N45" s="88"/>
    </row>
    <row r="46" spans="1:14" ht="13.5" customHeight="1">
      <c r="A46" s="30" t="s">
        <v>21</v>
      </c>
      <c r="B46" s="31" t="s">
        <v>96</v>
      </c>
      <c r="C46" s="31" t="s">
        <v>99</v>
      </c>
      <c r="D46" s="54" t="s">
        <v>100</v>
      </c>
      <c r="E46" s="93">
        <v>1000</v>
      </c>
      <c r="F46" s="93">
        <v>0</v>
      </c>
      <c r="G46" s="34">
        <f t="shared" si="1"/>
        <v>-1000</v>
      </c>
      <c r="H46" s="35">
        <f t="shared" si="3"/>
        <v>0</v>
      </c>
      <c r="I46" s="85"/>
      <c r="K46" s="97"/>
      <c r="L46" s="97"/>
      <c r="M46" s="85"/>
      <c r="N46" s="88"/>
    </row>
    <row r="47" spans="1:16" ht="12.75">
      <c r="A47" s="30" t="s">
        <v>21</v>
      </c>
      <c r="B47" s="31" t="s">
        <v>96</v>
      </c>
      <c r="C47" s="31" t="s">
        <v>101</v>
      </c>
      <c r="D47" s="54" t="s">
        <v>102</v>
      </c>
      <c r="E47" s="93">
        <v>1500</v>
      </c>
      <c r="F47" s="93">
        <v>1500</v>
      </c>
      <c r="G47" s="34">
        <f t="shared" si="1"/>
        <v>0</v>
      </c>
      <c r="H47" s="35">
        <f t="shared" si="3"/>
        <v>100</v>
      </c>
      <c r="I47" s="85"/>
      <c r="J47" s="98"/>
      <c r="M47" s="50"/>
      <c r="N47" s="99"/>
      <c r="P47" s="100"/>
    </row>
    <row r="48" spans="1:14" ht="12.75">
      <c r="A48" s="30" t="s">
        <v>21</v>
      </c>
      <c r="B48" s="31" t="s">
        <v>96</v>
      </c>
      <c r="C48" s="31" t="s">
        <v>90</v>
      </c>
      <c r="D48" s="54" t="s">
        <v>91</v>
      </c>
      <c r="E48" s="93">
        <v>334146</v>
      </c>
      <c r="F48" s="93">
        <v>150000</v>
      </c>
      <c r="G48" s="34">
        <f t="shared" si="1"/>
        <v>-184146</v>
      </c>
      <c r="H48" s="35">
        <f t="shared" si="3"/>
        <v>44.89055682246683</v>
      </c>
      <c r="I48" s="36"/>
      <c r="M48" s="50"/>
      <c r="N48" s="101"/>
    </row>
    <row r="49" spans="1:14" ht="12.75">
      <c r="A49" s="30" t="s">
        <v>21</v>
      </c>
      <c r="B49" s="31" t="s">
        <v>96</v>
      </c>
      <c r="C49" s="31" t="s">
        <v>103</v>
      </c>
      <c r="D49" s="54" t="s">
        <v>104</v>
      </c>
      <c r="E49" s="93">
        <v>11000</v>
      </c>
      <c r="F49" s="93">
        <v>200</v>
      </c>
      <c r="G49" s="34">
        <f t="shared" si="1"/>
        <v>-10800</v>
      </c>
      <c r="H49" s="35">
        <f t="shared" si="3"/>
        <v>1.8181818181818181</v>
      </c>
      <c r="I49" s="36"/>
      <c r="M49" s="50"/>
      <c r="N49" s="50"/>
    </row>
    <row r="50" spans="1:9" ht="12.75">
      <c r="A50" s="30" t="s">
        <v>21</v>
      </c>
      <c r="B50" s="31" t="s">
        <v>96</v>
      </c>
      <c r="C50" s="31" t="s">
        <v>92</v>
      </c>
      <c r="D50" s="54" t="s">
        <v>93</v>
      </c>
      <c r="E50" s="93">
        <v>1500</v>
      </c>
      <c r="F50" s="93">
        <v>4000</v>
      </c>
      <c r="G50" s="34">
        <f t="shared" si="1"/>
        <v>2500</v>
      </c>
      <c r="H50" s="35">
        <f t="shared" si="3"/>
        <v>266.6666666666667</v>
      </c>
      <c r="I50" s="36"/>
    </row>
    <row r="51" spans="1:9" ht="12.75">
      <c r="A51" s="30" t="s">
        <v>21</v>
      </c>
      <c r="B51" s="31" t="s">
        <v>96</v>
      </c>
      <c r="C51" s="31" t="s">
        <v>94</v>
      </c>
      <c r="D51" s="54" t="s">
        <v>95</v>
      </c>
      <c r="E51" s="93">
        <v>13000</v>
      </c>
      <c r="F51" s="93">
        <v>13000</v>
      </c>
      <c r="G51" s="34">
        <f t="shared" si="1"/>
        <v>0</v>
      </c>
      <c r="H51" s="35">
        <f t="shared" si="3"/>
        <v>100</v>
      </c>
      <c r="I51" s="36"/>
    </row>
    <row r="52" spans="1:9" ht="12.75">
      <c r="A52" s="51"/>
      <c r="B52" s="75" t="s">
        <v>96</v>
      </c>
      <c r="C52" s="74"/>
      <c r="D52" s="76" t="s">
        <v>80</v>
      </c>
      <c r="E52" s="77">
        <f>SUM(E41:E51)</f>
        <v>1561146</v>
      </c>
      <c r="F52" s="77">
        <f>SUM(F41:F51)</f>
        <v>1680400</v>
      </c>
      <c r="G52" s="90">
        <f t="shared" si="1"/>
        <v>119254</v>
      </c>
      <c r="H52" s="102">
        <f t="shared" si="3"/>
        <v>107.6388755439914</v>
      </c>
      <c r="I52" s="36"/>
    </row>
    <row r="53" spans="1:9" ht="24.75">
      <c r="A53" s="30" t="s">
        <v>21</v>
      </c>
      <c r="B53" s="31" t="s">
        <v>105</v>
      </c>
      <c r="C53" s="31" t="s">
        <v>106</v>
      </c>
      <c r="D53" s="54" t="s">
        <v>107</v>
      </c>
      <c r="E53" s="62">
        <v>2554576</v>
      </c>
      <c r="F53" s="62">
        <v>3100554</v>
      </c>
      <c r="G53" s="34">
        <f t="shared" si="1"/>
        <v>545978</v>
      </c>
      <c r="H53" s="35">
        <f t="shared" si="3"/>
        <v>121.37254871258479</v>
      </c>
      <c r="I53" s="36"/>
    </row>
    <row r="54" spans="1:9" ht="24.75">
      <c r="A54" s="51" t="s">
        <v>21</v>
      </c>
      <c r="B54" s="45" t="s">
        <v>105</v>
      </c>
      <c r="C54" s="31" t="s">
        <v>108</v>
      </c>
      <c r="D54" s="103" t="s">
        <v>109</v>
      </c>
      <c r="E54" s="62">
        <v>33000</v>
      </c>
      <c r="F54" s="62">
        <v>35000</v>
      </c>
      <c r="G54" s="34">
        <f t="shared" si="1"/>
        <v>2000</v>
      </c>
      <c r="H54" s="35">
        <f t="shared" si="3"/>
        <v>106.06060606060606</v>
      </c>
      <c r="I54" s="36"/>
    </row>
    <row r="55" spans="1:9" ht="12.75">
      <c r="A55" s="51"/>
      <c r="B55" s="75" t="s">
        <v>105</v>
      </c>
      <c r="C55" s="45"/>
      <c r="D55" s="76" t="s">
        <v>80</v>
      </c>
      <c r="E55" s="77">
        <f>SUM(E53:E54)</f>
        <v>2587576</v>
      </c>
      <c r="F55" s="77">
        <f>SUM(F53:F54)</f>
        <v>3135554</v>
      </c>
      <c r="G55" s="90">
        <f t="shared" si="1"/>
        <v>547978</v>
      </c>
      <c r="H55" s="78">
        <f t="shared" si="3"/>
        <v>121.17727170139158</v>
      </c>
      <c r="I55" s="36"/>
    </row>
    <row r="56" spans="1:9" ht="36" customHeight="1">
      <c r="A56" s="30" t="s">
        <v>21</v>
      </c>
      <c r="B56" s="31" t="s">
        <v>110</v>
      </c>
      <c r="C56" s="31" t="s">
        <v>111</v>
      </c>
      <c r="D56" s="54" t="s">
        <v>112</v>
      </c>
      <c r="E56" s="33">
        <v>50000</v>
      </c>
      <c r="F56" s="34">
        <v>50000</v>
      </c>
      <c r="G56" s="34">
        <f t="shared" si="1"/>
        <v>0</v>
      </c>
      <c r="H56" s="35">
        <f t="shared" si="3"/>
        <v>100</v>
      </c>
      <c r="I56" s="36"/>
    </row>
    <row r="57" spans="1:9" ht="41.25" customHeight="1">
      <c r="A57" s="51" t="s">
        <v>21</v>
      </c>
      <c r="B57" s="45" t="s">
        <v>110</v>
      </c>
      <c r="C57" s="45" t="s">
        <v>113</v>
      </c>
      <c r="D57" s="103" t="s">
        <v>114</v>
      </c>
      <c r="E57" s="33">
        <v>1500</v>
      </c>
      <c r="F57" s="33">
        <v>1500</v>
      </c>
      <c r="G57" s="34">
        <f t="shared" si="1"/>
        <v>0</v>
      </c>
      <c r="H57" s="35">
        <f t="shared" si="3"/>
        <v>100</v>
      </c>
      <c r="I57" s="36"/>
    </row>
    <row r="58" spans="1:9" ht="40.5" customHeight="1">
      <c r="A58" s="30" t="s">
        <v>21</v>
      </c>
      <c r="B58" s="31" t="s">
        <v>110</v>
      </c>
      <c r="C58" s="45" t="s">
        <v>115</v>
      </c>
      <c r="D58" s="103" t="s">
        <v>116</v>
      </c>
      <c r="E58" s="33">
        <v>120000</v>
      </c>
      <c r="F58" s="33">
        <v>120000</v>
      </c>
      <c r="G58" s="34">
        <f t="shared" si="1"/>
        <v>0</v>
      </c>
      <c r="H58" s="35">
        <f t="shared" si="3"/>
        <v>100</v>
      </c>
      <c r="I58" s="36"/>
    </row>
    <row r="59" spans="1:9" ht="40.5" customHeight="1">
      <c r="A59" s="30" t="s">
        <v>21</v>
      </c>
      <c r="B59" s="31" t="s">
        <v>110</v>
      </c>
      <c r="C59" s="31" t="s">
        <v>39</v>
      </c>
      <c r="D59" s="103" t="s">
        <v>117</v>
      </c>
      <c r="E59" s="33">
        <v>100000</v>
      </c>
      <c r="F59" s="62">
        <v>100000</v>
      </c>
      <c r="G59" s="34">
        <f t="shared" si="1"/>
        <v>0</v>
      </c>
      <c r="H59" s="35">
        <f t="shared" si="3"/>
        <v>100</v>
      </c>
      <c r="I59" s="36"/>
    </row>
    <row r="60" spans="1:9" ht="40.5" customHeight="1">
      <c r="A60" s="30" t="s">
        <v>21</v>
      </c>
      <c r="B60" s="31" t="s">
        <v>110</v>
      </c>
      <c r="C60" s="31" t="s">
        <v>39</v>
      </c>
      <c r="D60" s="103" t="s">
        <v>118</v>
      </c>
      <c r="E60" s="33">
        <v>0</v>
      </c>
      <c r="F60" s="62">
        <v>50000</v>
      </c>
      <c r="G60" s="34">
        <f t="shared" si="1"/>
        <v>50000</v>
      </c>
      <c r="H60" s="35"/>
      <c r="I60" s="36"/>
    </row>
    <row r="61" spans="1:9" ht="14.25" customHeight="1">
      <c r="A61" s="38" t="s">
        <v>21</v>
      </c>
      <c r="B61" s="38"/>
      <c r="C61" s="38"/>
      <c r="D61" s="44" t="s">
        <v>41</v>
      </c>
      <c r="E61" s="40">
        <f>SUM(E31+E40+E52+E55+E56+E57+E58+E59+E60)</f>
        <v>5384318</v>
      </c>
      <c r="F61" s="40">
        <f>SUM(F31+F40+F52+F55+F56+F57+F58+F59+F60)</f>
        <v>6278864</v>
      </c>
      <c r="G61" s="40">
        <f>SUM(G31+G40+G52+G55+G56+G57+G58+G59+G60)</f>
        <v>894546</v>
      </c>
      <c r="H61" s="41">
        <f t="shared" si="3"/>
        <v>116.61391470563217</v>
      </c>
      <c r="I61" s="36"/>
    </row>
    <row r="62" spans="1:9" ht="15" customHeight="1">
      <c r="A62" s="55"/>
      <c r="B62" s="55"/>
      <c r="C62" s="62"/>
      <c r="D62" s="62"/>
      <c r="E62" s="62"/>
      <c r="F62" s="34"/>
      <c r="G62" s="34"/>
      <c r="H62" s="35"/>
      <c r="I62" s="36"/>
    </row>
    <row r="63" spans="1:9" ht="24" customHeight="1">
      <c r="A63" s="30" t="s">
        <v>23</v>
      </c>
      <c r="B63" s="31" t="s">
        <v>119</v>
      </c>
      <c r="C63" s="31" t="s">
        <v>120</v>
      </c>
      <c r="D63" s="54" t="s">
        <v>121</v>
      </c>
      <c r="E63" s="62">
        <v>5844865</v>
      </c>
      <c r="F63" s="62">
        <v>6035284</v>
      </c>
      <c r="G63" s="34">
        <f>SUM(F63-E63)</f>
        <v>190419</v>
      </c>
      <c r="H63" s="35">
        <f>F63*100/E63</f>
        <v>103.25788534037997</v>
      </c>
      <c r="I63" s="36"/>
    </row>
    <row r="64" spans="1:9" ht="24.75">
      <c r="A64" s="30" t="s">
        <v>23</v>
      </c>
      <c r="B64" s="31" t="s">
        <v>122</v>
      </c>
      <c r="C64" s="31" t="s">
        <v>120</v>
      </c>
      <c r="D64" s="54" t="s">
        <v>123</v>
      </c>
      <c r="E64" s="62">
        <v>1977294</v>
      </c>
      <c r="F64" s="62">
        <v>2489791</v>
      </c>
      <c r="G64" s="34">
        <f>SUM(F64-E64)</f>
        <v>512497</v>
      </c>
      <c r="H64" s="35">
        <f>F64*100/E64</f>
        <v>125.91910965187776</v>
      </c>
      <c r="I64" s="36"/>
    </row>
    <row r="65" spans="1:9" ht="36.75">
      <c r="A65" s="30" t="s">
        <v>23</v>
      </c>
      <c r="B65" s="31" t="s">
        <v>124</v>
      </c>
      <c r="C65" s="31" t="s">
        <v>120</v>
      </c>
      <c r="D65" s="54" t="s">
        <v>125</v>
      </c>
      <c r="E65" s="62">
        <v>32301</v>
      </c>
      <c r="F65" s="62">
        <v>39875</v>
      </c>
      <c r="G65" s="34">
        <f>SUM(F65-E65)</f>
        <v>7574</v>
      </c>
      <c r="H65" s="35">
        <f>F65*100/E65</f>
        <v>123.44819045849974</v>
      </c>
      <c r="I65" s="36"/>
    </row>
    <row r="66" spans="1:9" ht="24" customHeight="1">
      <c r="A66" s="30" t="s">
        <v>23</v>
      </c>
      <c r="B66" s="31" t="s">
        <v>126</v>
      </c>
      <c r="C66" s="31" t="s">
        <v>55</v>
      </c>
      <c r="D66" s="54" t="s">
        <v>127</v>
      </c>
      <c r="E66" s="33">
        <v>7000</v>
      </c>
      <c r="F66" s="34">
        <v>9000</v>
      </c>
      <c r="G66" s="34">
        <f>SUM(F66-E66)</f>
        <v>2000</v>
      </c>
      <c r="H66" s="35">
        <f>F66*100/E66</f>
        <v>128.57142857142858</v>
      </c>
      <c r="I66" s="36"/>
    </row>
    <row r="67" spans="1:9" ht="15" customHeight="1">
      <c r="A67" s="38" t="s">
        <v>23</v>
      </c>
      <c r="B67" s="38"/>
      <c r="C67" s="38"/>
      <c r="D67" s="44" t="s">
        <v>41</v>
      </c>
      <c r="E67" s="40">
        <f>SUM(E63:E66)</f>
        <v>7861460</v>
      </c>
      <c r="F67" s="40">
        <f>SUM(F63:F66)</f>
        <v>8573950</v>
      </c>
      <c r="G67" s="44">
        <f>SUM(F67-E67)</f>
        <v>712490</v>
      </c>
      <c r="H67" s="41">
        <f>F67*100/E67</f>
        <v>109.0630747978111</v>
      </c>
      <c r="I67" s="36"/>
    </row>
    <row r="68" spans="1:9" ht="12.75" customHeight="1">
      <c r="A68" s="38"/>
      <c r="B68" s="31"/>
      <c r="C68" s="31"/>
      <c r="D68" s="44"/>
      <c r="E68" s="104"/>
      <c r="F68" s="34"/>
      <c r="G68" s="34"/>
      <c r="H68" s="35"/>
      <c r="I68" s="36"/>
    </row>
    <row r="69" spans="1:9" ht="25.5" customHeight="1">
      <c r="A69" s="30" t="s">
        <v>25</v>
      </c>
      <c r="B69" s="31" t="s">
        <v>128</v>
      </c>
      <c r="C69" s="45" t="s">
        <v>64</v>
      </c>
      <c r="D69" s="46" t="s">
        <v>129</v>
      </c>
      <c r="E69" s="57">
        <v>78800</v>
      </c>
      <c r="F69" s="57">
        <v>113000</v>
      </c>
      <c r="G69" s="34">
        <f>SUM(F69-E69)</f>
        <v>34200</v>
      </c>
      <c r="H69" s="35">
        <f>F69*100/E69</f>
        <v>143.4010152284264</v>
      </c>
      <c r="I69" s="36"/>
    </row>
    <row r="70" spans="1:9" ht="15" customHeight="1">
      <c r="A70" s="30" t="s">
        <v>25</v>
      </c>
      <c r="B70" s="31" t="s">
        <v>130</v>
      </c>
      <c r="C70" s="31" t="s">
        <v>131</v>
      </c>
      <c r="D70" s="54" t="s">
        <v>132</v>
      </c>
      <c r="E70" s="33">
        <v>15100</v>
      </c>
      <c r="F70" s="58">
        <v>5500</v>
      </c>
      <c r="G70" s="34">
        <f>SUM(F70-E70)</f>
        <v>-9600</v>
      </c>
      <c r="H70" s="35">
        <f>F70*100/E70</f>
        <v>36.42384105960265</v>
      </c>
      <c r="I70" s="36"/>
    </row>
    <row r="71" spans="1:9" ht="15" customHeight="1">
      <c r="A71" s="38" t="s">
        <v>25</v>
      </c>
      <c r="B71" s="38"/>
      <c r="C71" s="38"/>
      <c r="D71" s="64" t="s">
        <v>41</v>
      </c>
      <c r="E71" s="40">
        <f>SUM(E69:E70)</f>
        <v>93900</v>
      </c>
      <c r="F71" s="40">
        <f>SUM(F69:F70)</f>
        <v>118500</v>
      </c>
      <c r="G71" s="44">
        <f>SUM(F71-E71)</f>
        <v>24600</v>
      </c>
      <c r="H71" s="41">
        <f>F71*100/E71</f>
        <v>126.19808306709265</v>
      </c>
      <c r="I71" s="36"/>
    </row>
    <row r="72" spans="1:9" ht="12.75">
      <c r="A72" s="30"/>
      <c r="B72" s="31"/>
      <c r="C72" s="31"/>
      <c r="D72" s="103"/>
      <c r="E72" s="57"/>
      <c r="F72" s="62"/>
      <c r="G72" s="34"/>
      <c r="H72" s="35"/>
      <c r="I72" s="36"/>
    </row>
    <row r="73" spans="1:9" ht="12.75">
      <c r="A73" s="30" t="s">
        <v>27</v>
      </c>
      <c r="B73" s="31" t="s">
        <v>133</v>
      </c>
      <c r="C73" s="31" t="s">
        <v>61</v>
      </c>
      <c r="D73" s="103" t="s">
        <v>134</v>
      </c>
      <c r="E73" s="57">
        <v>29</v>
      </c>
      <c r="F73" s="62">
        <v>0</v>
      </c>
      <c r="G73" s="34">
        <f>SUM(F73-E73)</f>
        <v>-29</v>
      </c>
      <c r="H73" s="35">
        <v>0</v>
      </c>
      <c r="I73" s="36"/>
    </row>
    <row r="74" spans="1:9" ht="12.75">
      <c r="A74" s="38" t="s">
        <v>27</v>
      </c>
      <c r="B74" s="38"/>
      <c r="C74" s="38"/>
      <c r="D74" s="64" t="s">
        <v>41</v>
      </c>
      <c r="E74" s="40">
        <f>SUM(E73)</f>
        <v>29</v>
      </c>
      <c r="F74" s="40">
        <f>SUM(F73)</f>
        <v>0</v>
      </c>
      <c r="G74" s="44">
        <f>SUM(G73)</f>
        <v>-29</v>
      </c>
      <c r="H74" s="41">
        <v>0</v>
      </c>
      <c r="I74" s="36"/>
    </row>
    <row r="75" spans="1:9" ht="12.75">
      <c r="A75" s="30"/>
      <c r="B75" s="31"/>
      <c r="C75" s="31"/>
      <c r="D75" s="103"/>
      <c r="E75" s="57"/>
      <c r="F75" s="62"/>
      <c r="G75" s="34"/>
      <c r="H75" s="35"/>
      <c r="I75" s="36"/>
    </row>
    <row r="76" spans="1:9" ht="12.75">
      <c r="A76" s="30" t="s">
        <v>29</v>
      </c>
      <c r="B76" s="31" t="s">
        <v>135</v>
      </c>
      <c r="C76" s="31" t="s">
        <v>61</v>
      </c>
      <c r="D76" s="103" t="s">
        <v>136</v>
      </c>
      <c r="E76" s="57">
        <v>186000</v>
      </c>
      <c r="F76" s="62">
        <v>321900</v>
      </c>
      <c r="G76" s="34">
        <f>SUM(F76-E76)</f>
        <v>135900</v>
      </c>
      <c r="H76" s="35">
        <v>0</v>
      </c>
      <c r="I76" s="36"/>
    </row>
    <row r="77" spans="1:9" ht="12.75">
      <c r="A77" s="30" t="s">
        <v>29</v>
      </c>
      <c r="B77" s="31" t="s">
        <v>135</v>
      </c>
      <c r="C77" s="31" t="s">
        <v>137</v>
      </c>
      <c r="D77" s="103" t="s">
        <v>136</v>
      </c>
      <c r="E77" s="57">
        <v>24000</v>
      </c>
      <c r="F77" s="62">
        <v>0</v>
      </c>
      <c r="G77" s="34">
        <f>SUM(F77-E77)</f>
        <v>-24000</v>
      </c>
      <c r="H77" s="35">
        <v>0</v>
      </c>
      <c r="I77" s="36"/>
    </row>
    <row r="78" spans="1:9" ht="48.75">
      <c r="A78" s="30" t="s">
        <v>29</v>
      </c>
      <c r="B78" s="45" t="s">
        <v>138</v>
      </c>
      <c r="C78" s="31" t="s">
        <v>61</v>
      </c>
      <c r="D78" s="103" t="s">
        <v>139</v>
      </c>
      <c r="E78" s="57">
        <v>2953000</v>
      </c>
      <c r="F78" s="62">
        <v>2884500</v>
      </c>
      <c r="G78" s="34">
        <f aca="true" t="shared" si="4" ref="G78:G84">SUM(F78-E78)</f>
        <v>-68500</v>
      </c>
      <c r="H78" s="35">
        <f aca="true" t="shared" si="5" ref="H78:H84">F78*100/E78</f>
        <v>97.68032509312563</v>
      </c>
      <c r="I78" s="36"/>
    </row>
    <row r="79" spans="1:9" ht="38.25" customHeight="1">
      <c r="A79" s="30" t="s">
        <v>29</v>
      </c>
      <c r="B79" s="45" t="s">
        <v>140</v>
      </c>
      <c r="C79" s="31" t="s">
        <v>61</v>
      </c>
      <c r="D79" s="103" t="s">
        <v>141</v>
      </c>
      <c r="E79" s="57">
        <v>12000</v>
      </c>
      <c r="F79" s="62">
        <v>12000</v>
      </c>
      <c r="G79" s="34">
        <f t="shared" si="4"/>
        <v>0</v>
      </c>
      <c r="H79" s="35">
        <f t="shared" si="5"/>
        <v>100</v>
      </c>
      <c r="I79" s="36"/>
    </row>
    <row r="80" spans="1:9" ht="39" customHeight="1">
      <c r="A80" s="30" t="s">
        <v>29</v>
      </c>
      <c r="B80" s="45" t="s">
        <v>142</v>
      </c>
      <c r="C80" s="31" t="s">
        <v>61</v>
      </c>
      <c r="D80" s="54" t="s">
        <v>143</v>
      </c>
      <c r="E80" s="57">
        <v>122000</v>
      </c>
      <c r="F80" s="62">
        <v>124000</v>
      </c>
      <c r="G80" s="34">
        <f t="shared" si="4"/>
        <v>2000</v>
      </c>
      <c r="H80" s="35">
        <f t="shared" si="5"/>
        <v>101.63934426229508</v>
      </c>
      <c r="I80" s="36"/>
    </row>
    <row r="81" spans="1:9" ht="36.75" customHeight="1">
      <c r="A81" s="30" t="s">
        <v>29</v>
      </c>
      <c r="B81" s="45" t="s">
        <v>142</v>
      </c>
      <c r="C81" s="31" t="s">
        <v>144</v>
      </c>
      <c r="D81" s="54" t="s">
        <v>145</v>
      </c>
      <c r="E81" s="57">
        <v>174600</v>
      </c>
      <c r="F81" s="62">
        <v>188000</v>
      </c>
      <c r="G81" s="34">
        <f t="shared" si="4"/>
        <v>13400</v>
      </c>
      <c r="H81" s="35">
        <f t="shared" si="5"/>
        <v>107.67468499427262</v>
      </c>
      <c r="I81" s="36"/>
    </row>
    <row r="82" spans="1:9" ht="25.5" customHeight="1">
      <c r="A82" s="30" t="s">
        <v>29</v>
      </c>
      <c r="B82" s="45" t="s">
        <v>146</v>
      </c>
      <c r="C82" s="31" t="s">
        <v>144</v>
      </c>
      <c r="D82" s="54" t="s">
        <v>147</v>
      </c>
      <c r="E82" s="57">
        <v>127300</v>
      </c>
      <c r="F82" s="33">
        <v>121000</v>
      </c>
      <c r="G82" s="34">
        <f t="shared" si="4"/>
        <v>-6300</v>
      </c>
      <c r="H82" s="35">
        <f t="shared" si="5"/>
        <v>95.0510604870385</v>
      </c>
      <c r="I82" s="36"/>
    </row>
    <row r="83" spans="1:9" ht="37.5" customHeight="1">
      <c r="A83" s="51" t="s">
        <v>29</v>
      </c>
      <c r="B83" s="45" t="s">
        <v>148</v>
      </c>
      <c r="C83" s="45" t="s">
        <v>61</v>
      </c>
      <c r="D83" s="103" t="s">
        <v>149</v>
      </c>
      <c r="E83" s="33">
        <v>4000</v>
      </c>
      <c r="F83" s="33">
        <v>4000</v>
      </c>
      <c r="G83" s="34">
        <f t="shared" si="4"/>
        <v>0</v>
      </c>
      <c r="H83" s="35">
        <f t="shared" si="5"/>
        <v>100</v>
      </c>
      <c r="I83" s="36"/>
    </row>
    <row r="84" spans="1:9" ht="36.75" customHeight="1">
      <c r="A84" s="27">
        <v>852</v>
      </c>
      <c r="B84" s="55">
        <v>85295</v>
      </c>
      <c r="C84" s="62">
        <v>2030</v>
      </c>
      <c r="D84" s="103" t="s">
        <v>150</v>
      </c>
      <c r="E84" s="33">
        <v>143634</v>
      </c>
      <c r="F84" s="34">
        <v>78000</v>
      </c>
      <c r="G84" s="34">
        <f t="shared" si="4"/>
        <v>-65634</v>
      </c>
      <c r="H84" s="35">
        <f t="shared" si="5"/>
        <v>54.30469108985338</v>
      </c>
      <c r="I84" s="36"/>
    </row>
    <row r="85" spans="1:9" ht="14.25" customHeight="1">
      <c r="A85" s="38" t="s">
        <v>29</v>
      </c>
      <c r="B85" s="38"/>
      <c r="C85" s="38"/>
      <c r="D85" s="64" t="s">
        <v>41</v>
      </c>
      <c r="E85" s="40">
        <f>SUM(E76:E84)</f>
        <v>3746534</v>
      </c>
      <c r="F85" s="40">
        <f>SUM(F76:F84)</f>
        <v>3733400</v>
      </c>
      <c r="G85" s="40">
        <f>SUM(G76:G84)</f>
        <v>-13134</v>
      </c>
      <c r="H85" s="59">
        <f>F85*100/E85</f>
        <v>99.64943598536674</v>
      </c>
      <c r="I85" s="36"/>
    </row>
    <row r="86" spans="1:9" ht="12.75">
      <c r="A86" s="47"/>
      <c r="B86" s="47"/>
      <c r="C86" s="44"/>
      <c r="D86" s="44"/>
      <c r="E86" s="40"/>
      <c r="F86" s="40"/>
      <c r="G86" s="44"/>
      <c r="H86" s="41"/>
      <c r="I86" s="36"/>
    </row>
    <row r="87" spans="1:9" ht="12.75">
      <c r="A87" s="30"/>
      <c r="B87" s="31" t="s">
        <v>151</v>
      </c>
      <c r="C87" s="105" t="s">
        <v>152</v>
      </c>
      <c r="D87" s="32" t="s">
        <v>153</v>
      </c>
      <c r="E87" s="55">
        <v>3500</v>
      </c>
      <c r="F87" s="55">
        <v>3500</v>
      </c>
      <c r="G87" s="34">
        <f>SUM(F87-E87)</f>
        <v>0</v>
      </c>
      <c r="H87" s="35">
        <f>F87*100/E87</f>
        <v>100</v>
      </c>
      <c r="I87" s="36"/>
    </row>
    <row r="88" spans="1:9" ht="12.75">
      <c r="A88" s="47">
        <v>900</v>
      </c>
      <c r="B88" s="47"/>
      <c r="C88" s="44"/>
      <c r="D88" s="44" t="s">
        <v>41</v>
      </c>
      <c r="E88" s="40">
        <f>SUM(E87)</f>
        <v>3500</v>
      </c>
      <c r="F88" s="40">
        <f>SUM(F87)</f>
        <v>3500</v>
      </c>
      <c r="G88" s="40">
        <f>SUM(G87)</f>
        <v>0</v>
      </c>
      <c r="H88" s="41">
        <f>F88*100/E88</f>
        <v>100</v>
      </c>
      <c r="I88" s="36"/>
    </row>
    <row r="89" spans="1:9" ht="12.75">
      <c r="A89" s="106"/>
      <c r="B89" s="107"/>
      <c r="C89" s="108"/>
      <c r="D89" s="108"/>
      <c r="E89" s="108"/>
      <c r="F89" s="34"/>
      <c r="G89" s="34"/>
      <c r="H89" s="35"/>
      <c r="I89" s="36"/>
    </row>
    <row r="90" spans="1:9" ht="12.75">
      <c r="A90" s="27">
        <v>921</v>
      </c>
      <c r="B90" s="55">
        <v>92109</v>
      </c>
      <c r="C90" s="62">
        <v>2700</v>
      </c>
      <c r="D90" s="62" t="s">
        <v>154</v>
      </c>
      <c r="E90" s="109">
        <v>4000</v>
      </c>
      <c r="F90" s="109">
        <v>4000</v>
      </c>
      <c r="G90" s="34">
        <f>SUM(F90-E90)</f>
        <v>0</v>
      </c>
      <c r="H90" s="35">
        <f>F90*100/E90</f>
        <v>100</v>
      </c>
      <c r="I90" s="36"/>
    </row>
    <row r="91" spans="1:9" ht="12.75">
      <c r="A91" s="44">
        <v>921</v>
      </c>
      <c r="B91" s="44"/>
      <c r="C91" s="44"/>
      <c r="D91" s="44" t="s">
        <v>41</v>
      </c>
      <c r="E91" s="40">
        <f>SUM(E90)</f>
        <v>4000</v>
      </c>
      <c r="F91" s="40">
        <f>SUM(F90)</f>
        <v>4000</v>
      </c>
      <c r="G91" s="44">
        <f>SUM(F91-E91)</f>
        <v>0</v>
      </c>
      <c r="H91" s="41">
        <f>F91*100/E91</f>
        <v>100</v>
      </c>
      <c r="I91" s="36"/>
    </row>
    <row r="92" spans="1:9" ht="12.75">
      <c r="A92" s="110"/>
      <c r="B92" s="34"/>
      <c r="C92" s="34"/>
      <c r="D92" s="34"/>
      <c r="E92" s="34"/>
      <c r="F92" s="34"/>
      <c r="G92" s="34"/>
      <c r="H92" s="34"/>
      <c r="I92" s="36"/>
    </row>
    <row r="93" spans="1:8" ht="13.5">
      <c r="A93" s="111"/>
      <c r="B93" s="111"/>
      <c r="C93" s="111"/>
      <c r="D93" s="111" t="s">
        <v>33</v>
      </c>
      <c r="E93" s="112">
        <f>SUM(E7+E11+E17+E20+E26+E29+E61+E67+E71+E74+E85+E88+E91)</f>
        <v>17874224</v>
      </c>
      <c r="F93" s="112">
        <f>SUM(F7+F11+F17+F20+F26+F29+F61+F67+F71+F74+F85+F88+F91)</f>
        <v>19507945</v>
      </c>
      <c r="G93" s="113">
        <f>SUM(F93-E93)</f>
        <v>1633721</v>
      </c>
      <c r="H93" s="114">
        <f>F93*100/E93</f>
        <v>109.14009469725791</v>
      </c>
    </row>
    <row r="94" spans="1:8" ht="12.75">
      <c r="A94" s="50"/>
      <c r="B94" s="50"/>
      <c r="C94" s="50"/>
      <c r="D94" s="50"/>
      <c r="E94" s="50"/>
      <c r="F94" s="50"/>
      <c r="G94" s="50"/>
      <c r="H94" s="50"/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 DOBRCZ</dc:creator>
  <cp:keywords/>
  <dc:description/>
  <cp:lastModifiedBy>skarbnik</cp:lastModifiedBy>
  <cp:lastPrinted>2007-11-16T13:07:05Z</cp:lastPrinted>
  <dcterms:created xsi:type="dcterms:W3CDTF">2000-10-20T13:27:15Z</dcterms:created>
  <dcterms:modified xsi:type="dcterms:W3CDTF">2007-11-16T13:07:17Z</dcterms:modified>
  <cp:category/>
  <cp:version/>
  <cp:contentType/>
  <cp:contentStatus/>
  <cp:revision>1</cp:revision>
</cp:coreProperties>
</file>